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80" activeTab="1"/>
  </bookViews>
  <sheets>
    <sheet name="plan prihoda 2022" sheetId="1" r:id="rId1"/>
    <sheet name="plan rashoda 2022" sheetId="2" r:id="rId2"/>
    <sheet name="Sheet1" sheetId="3" r:id="rId3"/>
  </sheets>
  <definedNames>
    <definedName name="_xlnm.Print_Area" localSheetId="0">'plan prihoda 2022'!$A$1:$F$135</definedName>
    <definedName name="_xlnm.Print_Area" localSheetId="1">'plan rashoda 2022'!$A$1:$F$223</definedName>
  </definedNames>
  <calcPr fullCalcOnLoad="1"/>
</workbook>
</file>

<file path=xl/sharedStrings.xml><?xml version="1.0" encoding="utf-8"?>
<sst xmlns="http://schemas.openxmlformats.org/spreadsheetml/2006/main" count="374" uniqueCount="339">
  <si>
    <t xml:space="preserve"> </t>
  </si>
  <si>
    <t>Ekonomski kod</t>
  </si>
  <si>
    <t>Opis</t>
  </si>
  <si>
    <t>Izdaci za materijal i usluge</t>
  </si>
  <si>
    <t>Putni troškovi</t>
  </si>
  <si>
    <t>Izdaci za komunalne usluge</t>
  </si>
  <si>
    <t>Izdaci za unajmljivanje</t>
  </si>
  <si>
    <t>Izdaci za tekuće održavanje</t>
  </si>
  <si>
    <t>Kapitalni izdaci</t>
  </si>
  <si>
    <t>Nabava opreme</t>
  </si>
  <si>
    <t>Rekonstrukcija i investic.održ.</t>
  </si>
  <si>
    <t>UKUPNI RASHODI</t>
  </si>
  <si>
    <t>Prihodi od poreza</t>
  </si>
  <si>
    <t>Porezi na imovinu</t>
  </si>
  <si>
    <t>Porezi na promet i usluge</t>
  </si>
  <si>
    <t>Neporezni prihodi</t>
  </si>
  <si>
    <t>Prihodi od podu.aktivn.i imovine</t>
  </si>
  <si>
    <t>Prihod od iznajmlj.i poduz.aktivno.</t>
  </si>
  <si>
    <t>Prihod od  imovine</t>
  </si>
  <si>
    <t>Naknade, pristojbe i kazne</t>
  </si>
  <si>
    <t>Općinske administrativne pristojbe</t>
  </si>
  <si>
    <t>Tekuće potpore</t>
  </si>
  <si>
    <t>Potpore od ostalih razina vlasti</t>
  </si>
  <si>
    <t>UKUPNI PRIHODI I PRIMICI</t>
  </si>
  <si>
    <t>Indeks 5/3</t>
  </si>
  <si>
    <t>naknada za korištenje podataka-katastar</t>
  </si>
  <si>
    <t>naknade iz osiguranja za zaštitu od požara</t>
  </si>
  <si>
    <t>Općinske komunalne pristojbe</t>
  </si>
  <si>
    <t>Porez na dohodak</t>
  </si>
  <si>
    <t xml:space="preserve">Ostali porezi </t>
  </si>
  <si>
    <t>ostale komunalne naknade</t>
  </si>
  <si>
    <t>Ostali prihodi</t>
  </si>
  <si>
    <t>Kapitalne potpore</t>
  </si>
  <si>
    <t>Kapitalne potpore od ostalih razina vlasti</t>
  </si>
  <si>
    <t>PRIHODI</t>
  </si>
  <si>
    <t>Porezi na dobit pojedinca i poduzeća</t>
  </si>
  <si>
    <t>Porez na dobit građana</t>
  </si>
  <si>
    <t>Porez na prihod od imovine</t>
  </si>
  <si>
    <t>Porez na dobit od profes. djelatnosti</t>
  </si>
  <si>
    <t>Porez na plaće(zaostale uplate)</t>
  </si>
  <si>
    <t>Porezi na plaće i radnu snagu</t>
  </si>
  <si>
    <t>Porezi na plaće</t>
  </si>
  <si>
    <t>Porezi na plaću</t>
  </si>
  <si>
    <t>Porez na imovinu</t>
  </si>
  <si>
    <t>Stalni porez na imovinu</t>
  </si>
  <si>
    <t>Porez na imovinu od pravnih osoba</t>
  </si>
  <si>
    <t>Porez na imovinu za motorna vozila</t>
  </si>
  <si>
    <t>Porez na financ.i kapitalne transakcije</t>
  </si>
  <si>
    <t>Porez na promet nepokretnosti-pravne osobe</t>
  </si>
  <si>
    <t>Porez na promet nepokretnosti-fizičke osobe</t>
  </si>
  <si>
    <t>Porez na promet proizvoda(zaostale uplate)</t>
  </si>
  <si>
    <t>Porez na promet proizvoda i usluga</t>
  </si>
  <si>
    <t>Porez na promet proizvoda po tar.bro.</t>
  </si>
  <si>
    <t xml:space="preserve">Porez na dohodak od fizič.osoba od imovine </t>
  </si>
  <si>
    <t xml:space="preserve">Porez na dohodak od fizič.osoba od ulag kap </t>
  </si>
  <si>
    <t xml:space="preserve">Porez na dohodak od fizič.osoba-sam. djel. </t>
  </si>
  <si>
    <t xml:space="preserve">Porez na dohodak od fizič.osoba-nesam.djel. </t>
  </si>
  <si>
    <t xml:space="preserve">Porez na dohodak od fizič.osoba-dobici nagr  </t>
  </si>
  <si>
    <t>Porez na dohodak od drugih sam. djelatnosti</t>
  </si>
  <si>
    <t>Porez na dohodak po konačnom obračunu</t>
  </si>
  <si>
    <t>Prihodi od neiz.poreza - Direkcija za ceste</t>
  </si>
  <si>
    <t xml:space="preserve">Prihodi od neizravnih poreza </t>
  </si>
  <si>
    <t>Prihodi od neizr. poreza koji pripadaju općini</t>
  </si>
  <si>
    <t>Prihodi od neizr. poreza koji pri.općini</t>
  </si>
  <si>
    <t xml:space="preserve"> porez za zaštitu od pr. Nepogoda(zaostaci)</t>
  </si>
  <si>
    <t>Prihodi od iznajmljivanja</t>
  </si>
  <si>
    <t>Prihodi od iznajmljiva. posl prostora i lokacija</t>
  </si>
  <si>
    <t>Prihodi od iznajmljivanja vozila</t>
  </si>
  <si>
    <t>Ostali prihodi od  imovine-prodaja zemljišta</t>
  </si>
  <si>
    <t>Ostali prihodi od fin.i nemate.imovine</t>
  </si>
  <si>
    <t>Komunalne pristojbe</t>
  </si>
  <si>
    <t>Administrativne pristojbe</t>
  </si>
  <si>
    <t>Ostale proračunske naknade i pristo.</t>
  </si>
  <si>
    <t>Općinske naknade za zemlj.i izgradnju</t>
  </si>
  <si>
    <t>Naknada za osiguranje od požara</t>
  </si>
  <si>
    <t>Naknada za uređenje građevnog zemljišta</t>
  </si>
  <si>
    <t>Naknada za prir.pogodnosti-renta</t>
  </si>
  <si>
    <t>Naknada za tehnički pregled građevina</t>
  </si>
  <si>
    <t>Naknada za postupak legaliza.jav.povr.i građ.</t>
  </si>
  <si>
    <t>Ostale naknade</t>
  </si>
  <si>
    <t>Ostale naknade po općins. propisima</t>
  </si>
  <si>
    <t>Ekološka pristojba</t>
  </si>
  <si>
    <t>naknade za reklame na javnim površinama</t>
  </si>
  <si>
    <t>naknade za reklame na javnim površ.</t>
  </si>
  <si>
    <t>Ostale posebne naknade i pristojbe</t>
  </si>
  <si>
    <t>Cestovne naknade</t>
  </si>
  <si>
    <t xml:space="preserve">naknada za uporabu cesta za vozila pra.oso. </t>
  </si>
  <si>
    <t xml:space="preserve">naknada za uporabu cesta za vozila građana </t>
  </si>
  <si>
    <t>Posebna naknada za zašt. od pr. nep</t>
  </si>
  <si>
    <t>pos.naknada za zaštitu od pr.nep.na neto pla.</t>
  </si>
  <si>
    <t>pos.naknada za zaštitu od pr.nep.na dr.djel.</t>
  </si>
  <si>
    <t>Povrati i prihodi iz ranijeg perioda</t>
  </si>
  <si>
    <t>Ostali povrati</t>
  </si>
  <si>
    <t xml:space="preserve">Novčane kazne </t>
  </si>
  <si>
    <t>Novčane kazne po općins. propisima</t>
  </si>
  <si>
    <t>Novčane kazne po općinskim propisima</t>
  </si>
  <si>
    <t>Tekuće potpore od ost. razina vlasti</t>
  </si>
  <si>
    <t>Potpore od FBiH</t>
  </si>
  <si>
    <t>Potpore od županije/kantona</t>
  </si>
  <si>
    <t>Donacije</t>
  </si>
  <si>
    <t>Domaće donacije</t>
  </si>
  <si>
    <t>Donacije od pravnih osoba</t>
  </si>
  <si>
    <t>Kapitalne potpore od županija</t>
  </si>
  <si>
    <t>Kapitalne potpore od F BiH</t>
  </si>
  <si>
    <t>UKUPNI PRIHODI,PRIM. I ZADUŽENJA</t>
  </si>
  <si>
    <t>Tekući izdaci</t>
  </si>
  <si>
    <t>RASHODI</t>
  </si>
  <si>
    <t>Bruto plaće i naknade</t>
  </si>
  <si>
    <t>plaće i naknade bez doprinosa</t>
  </si>
  <si>
    <t>Plaće po umanjenju doprinosa</t>
  </si>
  <si>
    <t>Doprinos za zdravstveno osiguranje</t>
  </si>
  <si>
    <t>Naknade troškova uposlenih</t>
  </si>
  <si>
    <t>Naknade za prijevoz i troš.smještaja</t>
  </si>
  <si>
    <t>Naknade za prijevoz sa posla na posao</t>
  </si>
  <si>
    <t>Naknade za topli obrok</t>
  </si>
  <si>
    <t>Regres za godišnji odmor</t>
  </si>
  <si>
    <t>Otpremnine zbog odlaska u mirovinu</t>
  </si>
  <si>
    <t>Pomoć u slučaju smrti</t>
  </si>
  <si>
    <t>Pomoć u slučaju teže bolesti</t>
  </si>
  <si>
    <t>Doprinosi poslodavca i ostali dop.</t>
  </si>
  <si>
    <t xml:space="preserve">Doprinosi poslodavca </t>
  </si>
  <si>
    <t xml:space="preserve">doprinos za mirovinsko-invalid. osiguranje </t>
  </si>
  <si>
    <t>doprinos za zdravstveno osiguranje</t>
  </si>
  <si>
    <t>ostali doprinosi(dop. za zaštitu od nepog.)</t>
  </si>
  <si>
    <t>Ostali doprinosi</t>
  </si>
  <si>
    <t>Putni troškovi u inozemstvo</t>
  </si>
  <si>
    <t>Putni troškovi u zemlji</t>
  </si>
  <si>
    <t>troš.prevoza u zemlji službenim sredstvima</t>
  </si>
  <si>
    <t>troškovi smještaja u zemlji</t>
  </si>
  <si>
    <t>troškovi dnevnica u inozemstvu</t>
  </si>
  <si>
    <t>troškovi smještaja u inozemstvu</t>
  </si>
  <si>
    <t>Izdaci za  energiju</t>
  </si>
  <si>
    <t>Izdaci za električnu energiju</t>
  </si>
  <si>
    <t>Izdaci za komun. usluge i komu.</t>
  </si>
  <si>
    <t>Izdaci za komunikacije</t>
  </si>
  <si>
    <t>izdaci za telefon,telefaks i teleks</t>
  </si>
  <si>
    <t>izdaci za Internet</t>
  </si>
  <si>
    <t>izdaci za mobilni telefon</t>
  </si>
  <si>
    <t>poštanske usluge</t>
  </si>
  <si>
    <t xml:space="preserve">Nabava materijala  </t>
  </si>
  <si>
    <t>Administrativni materijal</t>
  </si>
  <si>
    <t>izdaci za obrasce i papir</t>
  </si>
  <si>
    <t>izdaci za geodetski materijal</t>
  </si>
  <si>
    <t>uredski materijal</t>
  </si>
  <si>
    <t>auto gume</t>
  </si>
  <si>
    <t>Obrazovni materijal</t>
  </si>
  <si>
    <t>izdaci za obrazovna pomagala</t>
  </si>
  <si>
    <t>Ostali materijal posebne namjene</t>
  </si>
  <si>
    <t>izdaci za odjeću,uniformr i platno</t>
  </si>
  <si>
    <t>roba za bife</t>
  </si>
  <si>
    <t>materijal za čišćenje</t>
  </si>
  <si>
    <t>ostali izdaci za materijal</t>
  </si>
  <si>
    <t>Izdaci za usluge prijevoza i goriva</t>
  </si>
  <si>
    <t>gorivo za prijevoz</t>
  </si>
  <si>
    <t xml:space="preserve">gorivo </t>
  </si>
  <si>
    <t>Prijevozne usluge</t>
  </si>
  <si>
    <t>registracija motornih vozila</t>
  </si>
  <si>
    <t>usluge prijevoza</t>
  </si>
  <si>
    <t>unajmljivanje imovine</t>
  </si>
  <si>
    <t>unajmljivanje prostora ili zgrada</t>
  </si>
  <si>
    <t>Materijal za opravke i održavanje</t>
  </si>
  <si>
    <t>materijal za opravke i održavanje zgrada</t>
  </si>
  <si>
    <t>materijal za opravku i održavanje opreme</t>
  </si>
  <si>
    <t>materijal za opravku i održavanje vozila</t>
  </si>
  <si>
    <t>Usluge opravki i održavanja</t>
  </si>
  <si>
    <t>usluge opravki i održavanja opreme</t>
  </si>
  <si>
    <t>usluge opravki i održavanja vozila</t>
  </si>
  <si>
    <t>Izdaci osiguranja i banka. usluga</t>
  </si>
  <si>
    <t>Izdaci osiguranja</t>
  </si>
  <si>
    <t>izdaci za bankarske usluge</t>
  </si>
  <si>
    <t>Usluge bank. i platnog prometa</t>
  </si>
  <si>
    <t>Ugovorne i dr.posebne usluge</t>
  </si>
  <si>
    <t>Izdaci za informiranje</t>
  </si>
  <si>
    <t>usluge medija</t>
  </si>
  <si>
    <t>usluge reprezentacije</t>
  </si>
  <si>
    <t>Usluge za stručno obrazovanje</t>
  </si>
  <si>
    <t>usluge stručnog obrazovanja</t>
  </si>
  <si>
    <t>Stručne usluge</t>
  </si>
  <si>
    <t>pravne usluge</t>
  </si>
  <si>
    <t>hardverske i softverske usluge</t>
  </si>
  <si>
    <t>geodetskei projektantske usluge</t>
  </si>
  <si>
    <t>Zatezne kamate i troškovi spora</t>
  </si>
  <si>
    <t xml:space="preserve">Zatezne kamate </t>
  </si>
  <si>
    <t>izdaci za volonterski rad</t>
  </si>
  <si>
    <t>ostali izdaci za samostalne djel.</t>
  </si>
  <si>
    <t>Izdaci za poreze i dop.sam dj.i vjećn</t>
  </si>
  <si>
    <t>izdaci za osiguranje volontera</t>
  </si>
  <si>
    <t>dop. za zdravstvo vjećnici i povjerenstva</t>
  </si>
  <si>
    <t>dop. za mirovinsko vjećnici i povjerenstva</t>
  </si>
  <si>
    <t>porez na dohodak vjećnici i povjerenstva</t>
  </si>
  <si>
    <t>Ostale nespomenute usluge i dadž.</t>
  </si>
  <si>
    <t>izdaci za fizičko osiguranje objekta</t>
  </si>
  <si>
    <t>ostale pristojbe</t>
  </si>
  <si>
    <t>isplate stipendija</t>
  </si>
  <si>
    <t>tekući transferi iz oblasti obrazovanja</t>
  </si>
  <si>
    <t>tekući transferi političkim strankama</t>
  </si>
  <si>
    <t>tekući transferi udrugama građana</t>
  </si>
  <si>
    <t>Transferi neprofitnim organizaci.</t>
  </si>
  <si>
    <t>tekuć trans.neprofitnim organizacjama</t>
  </si>
  <si>
    <t>tekuć transfe.neprofitnim organizacjama</t>
  </si>
  <si>
    <t>ostali tek.tran.neprof. organizacijama</t>
  </si>
  <si>
    <t>ostali tekući transferi</t>
  </si>
  <si>
    <t>transf. za poseb.namjene-elemen.nepogo</t>
  </si>
  <si>
    <t>transf. pojed.za posebne namjene</t>
  </si>
  <si>
    <t>ostali transferi pojedincima</t>
  </si>
  <si>
    <t>ostali tekući transferi pojedincima</t>
  </si>
  <si>
    <t>Tekući transferi pojedincima</t>
  </si>
  <si>
    <t>Tekući transferi</t>
  </si>
  <si>
    <t>Subvencije javnim poduzećima</t>
  </si>
  <si>
    <t>ostale subvencije javnim poduzeći.</t>
  </si>
  <si>
    <t>J.P. "Broting"</t>
  </si>
  <si>
    <t>Subvencije privatnim poduzećima</t>
  </si>
  <si>
    <t>subvencijeza prijevoz učenika</t>
  </si>
  <si>
    <t>ostali tekući rashodi</t>
  </si>
  <si>
    <t>povrat više ili pogrešno uplaćenih sredstava</t>
  </si>
  <si>
    <t>izvršenje sudskih presuda</t>
  </si>
  <si>
    <t xml:space="preserve">Izdaci za kamate </t>
  </si>
  <si>
    <t>Izdaci za inozemne kamate</t>
  </si>
  <si>
    <t>rate po kreditu Svjetske banke</t>
  </si>
  <si>
    <t>Kamate na domaće pozajmljivanje</t>
  </si>
  <si>
    <t>kamate na izravno pozajmljivanje</t>
  </si>
  <si>
    <t>kamate na pozajmnice domaćih kreditora</t>
  </si>
  <si>
    <t>zatezne kamate</t>
  </si>
  <si>
    <t>TEKUĆI RASHODI</t>
  </si>
  <si>
    <t xml:space="preserve"> Kapitalni rashodi</t>
  </si>
  <si>
    <t>Kapitalni transferi</t>
  </si>
  <si>
    <t>Kapitalni transferi neprof. organ.</t>
  </si>
  <si>
    <t>Kapitalni transferi javnim poduzećima</t>
  </si>
  <si>
    <t>Kapitalni transferi javnim poduzeći.</t>
  </si>
  <si>
    <t>Izdaci za nabavu stalnih sredsta.</t>
  </si>
  <si>
    <t xml:space="preserve">Nabava zemljišta,šuma i zasada </t>
  </si>
  <si>
    <t>nabava zemljišta</t>
  </si>
  <si>
    <t>Nabava građevina</t>
  </si>
  <si>
    <t>Ostali objekti</t>
  </si>
  <si>
    <t>objekti vodovoda i kanalizacije</t>
  </si>
  <si>
    <t>sanacija deponije smeća</t>
  </si>
  <si>
    <t>Uredska oprema</t>
  </si>
  <si>
    <t>namještaj</t>
  </si>
  <si>
    <t>kompjutorska oprema</t>
  </si>
  <si>
    <t>Osnivačka ulaganja</t>
  </si>
  <si>
    <t>studije izvodljivosti i projektiranja</t>
  </si>
  <si>
    <t>Nabava stalnih sred.u obliku prava</t>
  </si>
  <si>
    <t>Rekonstrukcija i investic.održavanje</t>
  </si>
  <si>
    <t>Izdaci za otplate dugova</t>
  </si>
  <si>
    <t>Otplate domaćeg pozajmljivanja</t>
  </si>
  <si>
    <t>K A P I T A L N I    R A S H O D I</t>
  </si>
  <si>
    <t>Otplate od izravnog pozajmljivanja</t>
  </si>
  <si>
    <t>Prihodi od neiz.poreza - dir. za ceste</t>
  </si>
  <si>
    <t xml:space="preserve"> porez za zaš.od pr.nep.po Ugovor(zaostaci)</t>
  </si>
  <si>
    <t>nak.na funkcionalne prem.osig.za vatrogastvo</t>
  </si>
  <si>
    <t>izdaci za vodu i kanalizaciju</t>
  </si>
  <si>
    <t>izdaci za rad povjerenstava</t>
  </si>
  <si>
    <t>izdaci za Općinsko izborno povjerenstvo</t>
  </si>
  <si>
    <t>Tekuća pričuva</t>
  </si>
  <si>
    <t>Plaće i naknade troškova upos.</t>
  </si>
  <si>
    <t>Doprinosi na teret uposlenih</t>
  </si>
  <si>
    <t>Doprinos za upošljavanje</t>
  </si>
  <si>
    <t>doprinos za upošljavanje</t>
  </si>
  <si>
    <t>tr.prijevoza u inozemstvu služ. sredstvima</t>
  </si>
  <si>
    <t>izdaci za kompjutorski materijal</t>
  </si>
  <si>
    <t>matične knjige i ostali obrasci</t>
  </si>
  <si>
    <t>Izdaci za dr.samos. djel. i vijećnici</t>
  </si>
  <si>
    <t>izdaci za naknade vjećnika</t>
  </si>
  <si>
    <t>poticaji u gospodarstvu</t>
  </si>
  <si>
    <t xml:space="preserve">Nabava zemljišta, šuma i zasada </t>
  </si>
  <si>
    <t>otplate domaćim obskrbljivačima kredita</t>
  </si>
  <si>
    <t>Zaostale naknade za ceste</t>
  </si>
  <si>
    <t>naknade za parkiranj i vinjete</t>
  </si>
  <si>
    <t>rekonstrukcija zgrada</t>
  </si>
  <si>
    <t>transferi za udruge mladih</t>
  </si>
  <si>
    <t>prihod od kam.na dep.u banci i tečajne razlike</t>
  </si>
  <si>
    <t>naknade za zakup javnih površina</t>
  </si>
  <si>
    <t>Inozemne donacije</t>
  </si>
  <si>
    <t>Donacije od pravnih osoba iz inozemstva</t>
  </si>
  <si>
    <t>negativne tečajne razlike</t>
  </si>
  <si>
    <t>"Veterinarska stanica"Čitluk</t>
  </si>
  <si>
    <t>komun. naknada za istaknutu tvrtku i reklamu</t>
  </si>
  <si>
    <t>Prijevozna oprema</t>
  </si>
  <si>
    <t>motorna vozila</t>
  </si>
  <si>
    <t>Prihod od PDV-a za auto ceste</t>
  </si>
  <si>
    <t>Prihod od prava na eksploataciju</t>
  </si>
  <si>
    <t>komunalna pristojba za priključak kanalizacije</t>
  </si>
  <si>
    <t>osiguranje vozila i imovine</t>
  </si>
  <si>
    <t>računovodstvene i revizorske usluge</t>
  </si>
  <si>
    <t>sudski troškovi</t>
  </si>
  <si>
    <t>posebna naknada za zaštitu od nepogoda</t>
  </si>
  <si>
    <t>Parkovi,spomenici i sl.</t>
  </si>
  <si>
    <t>Elektronska i fotografska oprema</t>
  </si>
  <si>
    <t>Elektronska oprema</t>
  </si>
  <si>
    <t>lokalne ceste,mostovi i dr.</t>
  </si>
  <si>
    <t>Športski savez "Brotnja"</t>
  </si>
  <si>
    <t>potpora roditeljima za novorođeno dijete</t>
  </si>
  <si>
    <t>614311A</t>
  </si>
  <si>
    <t>Crveni križ Čitluk</t>
  </si>
  <si>
    <t>614311B</t>
  </si>
  <si>
    <t>Kulturno-informativni centar</t>
  </si>
  <si>
    <t>614311C</t>
  </si>
  <si>
    <t>Centar za socijalni rad</t>
  </si>
  <si>
    <t>614311D</t>
  </si>
  <si>
    <t>Dom zdravlja</t>
  </si>
  <si>
    <t>614324A</t>
  </si>
  <si>
    <t>614324B</t>
  </si>
  <si>
    <t>Humanitarna udruga "Susret"</t>
  </si>
  <si>
    <t>Dugoročni krediti i zajmovi</t>
  </si>
  <si>
    <t>provizija za prodaju E vinjeta</t>
  </si>
  <si>
    <t>Izdaci za negativne tečajne razlike</t>
  </si>
  <si>
    <t>izgradnja dvorane O.Š. Bijakovići</t>
  </si>
  <si>
    <t>Doprinos za mirovinsko-invalidsko osig.</t>
  </si>
  <si>
    <t>materijal za opravku cesta,mostova i željezni.</t>
  </si>
  <si>
    <t>troškovi vještačenja, svjedoka i porotnika</t>
  </si>
  <si>
    <t>subvencije za veterinarstvo</t>
  </si>
  <si>
    <t>Transferi vanproračunskih fondova</t>
  </si>
  <si>
    <t>Transferi federalnog zavoda za zapošljavanje</t>
  </si>
  <si>
    <t>Transferi županijskog zavoda za zapošljavanj</t>
  </si>
  <si>
    <t>Kapitalne potpore iz inozemstva</t>
  </si>
  <si>
    <t>Otplate inozemnog pozajmljivanja</t>
  </si>
  <si>
    <t>Otplate inozemnog pozajmljivanj</t>
  </si>
  <si>
    <t>usluge zaštite okoliša</t>
  </si>
  <si>
    <t>usluge tiskanja i fotokopiranja</t>
  </si>
  <si>
    <t>Usluge zaštite okoliša</t>
  </si>
  <si>
    <t>Rekonstrukcija i dogradnja KIC-a</t>
  </si>
  <si>
    <t>Ostali prihodi od imovine</t>
  </si>
  <si>
    <t>izgradnja dvorane Srednje škole Fra S. Ba</t>
  </si>
  <si>
    <t xml:space="preserve">ostali objekti </t>
  </si>
  <si>
    <t>primici od zaduživanja</t>
  </si>
  <si>
    <t>primici od zaduž.od  financijskih institucija</t>
  </si>
  <si>
    <t>Plan 2021</t>
  </si>
  <si>
    <t>ostvarenje 30.09.2021.</t>
  </si>
  <si>
    <t>Plan 2022.</t>
  </si>
  <si>
    <t>Plan prihoda proračuna 2022</t>
  </si>
  <si>
    <t>Plan  2021.</t>
  </si>
  <si>
    <t>Ostvarenje 30.09.2021.</t>
  </si>
  <si>
    <t>"Udruga "Groblje mira - Bile"</t>
  </si>
  <si>
    <t>Dugoročna zaduženja</t>
  </si>
  <si>
    <t>potpora roditelj. za polazak dijeteta u školu</t>
  </si>
  <si>
    <t>614311E</t>
  </si>
  <si>
    <t>Ustanova za rehabilitaciju Sv. Josip radnik</t>
  </si>
  <si>
    <t xml:space="preserve">   </t>
  </si>
  <si>
    <t xml:space="preserve">    Plan rashoda proračuna 2022                           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</si>
</sst>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_-;\-* #,##0_-;_-* &quot;-&quot;_-;_-@_-"/>
    <numFmt numFmtId="173" formatCode="_-* #,##0.00_-;\-* #,##0.00_-;_-* &quot;-&quot;??_-;_-@_-"/>
    <numFmt numFmtId="174" formatCode="0.0000"/>
    <numFmt numFmtId="175" formatCode="0.000"/>
    <numFmt numFmtId="176" formatCode="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6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double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2" fontId="8" fillId="33" borderId="20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3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0" fontId="8" fillId="34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18" xfId="0" applyNumberFormat="1" applyFont="1" applyBorder="1" applyAlignment="1">
      <alignment/>
    </xf>
    <xf numFmtId="3" fontId="3" fillId="33" borderId="21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0" fillId="0" borderId="2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left"/>
    </xf>
    <xf numFmtId="3" fontId="16" fillId="0" borderId="19" xfId="0" applyNumberFormat="1" applyFont="1" applyBorder="1" applyAlignment="1">
      <alignment/>
    </xf>
    <xf numFmtId="0" fontId="8" fillId="0" borderId="25" xfId="0" applyFont="1" applyBorder="1" applyAlignment="1">
      <alignment/>
    </xf>
    <xf numFmtId="3" fontId="8" fillId="0" borderId="26" xfId="0" applyNumberFormat="1" applyFont="1" applyBorder="1" applyAlignment="1">
      <alignment/>
    </xf>
    <xf numFmtId="3" fontId="0" fillId="0" borderId="0" xfId="0" applyNumberFormat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33" borderId="0" xfId="0" applyFill="1" applyAlignment="1">
      <alignment/>
    </xf>
    <xf numFmtId="0" fontId="3" fillId="33" borderId="18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3" fillId="33" borderId="19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8" fillId="0" borderId="18" xfId="0" applyFont="1" applyBorder="1" applyAlignment="1">
      <alignment/>
    </xf>
    <xf numFmtId="0" fontId="0" fillId="0" borderId="0" xfId="0" applyBorder="1" applyAlignment="1">
      <alignment/>
    </xf>
    <xf numFmtId="0" fontId="3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0" fontId="0" fillId="34" borderId="18" xfId="0" applyFont="1" applyFill="1" applyBorder="1" applyAlignment="1">
      <alignment/>
    </xf>
    <xf numFmtId="0" fontId="10" fillId="0" borderId="25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3" fontId="3" fillId="34" borderId="19" xfId="0" applyNumberFormat="1" applyFont="1" applyFill="1" applyBorder="1" applyAlignment="1">
      <alignment/>
    </xf>
    <xf numFmtId="0" fontId="8" fillId="34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34" borderId="17" xfId="0" applyFont="1" applyFill="1" applyBorder="1" applyAlignment="1">
      <alignment horizontal="right"/>
    </xf>
    <xf numFmtId="0" fontId="8" fillId="34" borderId="17" xfId="0" applyFont="1" applyFill="1" applyBorder="1" applyAlignment="1">
      <alignment horizontal="right"/>
    </xf>
    <xf numFmtId="0" fontId="0" fillId="34" borderId="18" xfId="0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3" fontId="3" fillId="34" borderId="19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3" fontId="8" fillId="0" borderId="19" xfId="0" applyNumberFormat="1" applyFont="1" applyBorder="1" applyAlignment="1">
      <alignment/>
    </xf>
    <xf numFmtId="0" fontId="3" fillId="34" borderId="17" xfId="0" applyFont="1" applyFill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34" borderId="19" xfId="0" applyNumberFormat="1" applyFont="1" applyFill="1" applyBorder="1" applyAlignment="1">
      <alignment/>
    </xf>
    <xf numFmtId="3" fontId="16" fillId="34" borderId="19" xfId="0" applyNumberFormat="1" applyFont="1" applyFill="1" applyBorder="1" applyAlignment="1">
      <alignment/>
    </xf>
    <xf numFmtId="3" fontId="9" fillId="34" borderId="19" xfId="0" applyNumberFormat="1" applyFont="1" applyFill="1" applyBorder="1" applyAlignment="1">
      <alignment/>
    </xf>
    <xf numFmtId="0" fontId="3" fillId="34" borderId="25" xfId="0" applyFont="1" applyFill="1" applyBorder="1" applyAlignment="1">
      <alignment/>
    </xf>
    <xf numFmtId="3" fontId="3" fillId="34" borderId="2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8" fillId="0" borderId="25" xfId="0" applyFont="1" applyBorder="1" applyAlignment="1">
      <alignment/>
    </xf>
    <xf numFmtId="3" fontId="8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28" xfId="0" applyFont="1" applyFill="1" applyBorder="1" applyAlignment="1">
      <alignment horizontal="left"/>
    </xf>
    <xf numFmtId="0" fontId="3" fillId="33" borderId="25" xfId="0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2" fontId="8" fillId="34" borderId="20" xfId="0" applyNumberFormat="1" applyFont="1" applyFill="1" applyBorder="1" applyAlignment="1">
      <alignment/>
    </xf>
    <xf numFmtId="0" fontId="8" fillId="34" borderId="17" xfId="0" applyFont="1" applyFill="1" applyBorder="1" applyAlignment="1">
      <alignment horizontal="left"/>
    </xf>
    <xf numFmtId="0" fontId="8" fillId="34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3" fontId="0" fillId="34" borderId="19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8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2" fontId="3" fillId="0" borderId="20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19" fillId="35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3" fontId="3" fillId="34" borderId="19" xfId="0" applyNumberFormat="1" applyFont="1" applyFill="1" applyBorder="1" applyAlignment="1">
      <alignment/>
    </xf>
    <xf numFmtId="2" fontId="3" fillId="34" borderId="20" xfId="0" applyNumberFormat="1" applyFont="1" applyFill="1" applyBorder="1" applyAlignment="1">
      <alignment/>
    </xf>
    <xf numFmtId="3" fontId="3" fillId="35" borderId="19" xfId="0" applyNumberFormat="1" applyFont="1" applyFill="1" applyBorder="1" applyAlignment="1">
      <alignment/>
    </xf>
    <xf numFmtId="0" fontId="17" fillId="35" borderId="18" xfId="0" applyFont="1" applyFill="1" applyBorder="1" applyAlignment="1">
      <alignment/>
    </xf>
    <xf numFmtId="3" fontId="17" fillId="35" borderId="19" xfId="0" applyNumberFormat="1" applyFont="1" applyFill="1" applyBorder="1" applyAlignment="1">
      <alignment/>
    </xf>
    <xf numFmtId="2" fontId="20" fillId="35" borderId="20" xfId="0" applyNumberFormat="1" applyFont="1" applyFill="1" applyBorder="1" applyAlignment="1">
      <alignment/>
    </xf>
    <xf numFmtId="2" fontId="3" fillId="33" borderId="20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49" fontId="8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0" fontId="3" fillId="34" borderId="28" xfId="0" applyFont="1" applyFill="1" applyBorder="1" applyAlignment="1">
      <alignment horizontal="center"/>
    </xf>
    <xf numFmtId="0" fontId="3" fillId="34" borderId="25" xfId="0" applyFont="1" applyFill="1" applyBorder="1" applyAlignment="1">
      <alignment/>
    </xf>
    <xf numFmtId="3" fontId="3" fillId="34" borderId="26" xfId="0" applyNumberFormat="1" applyFont="1" applyFill="1" applyBorder="1" applyAlignment="1">
      <alignment/>
    </xf>
    <xf numFmtId="2" fontId="8" fillId="34" borderId="20" xfId="0" applyNumberFormat="1" applyFont="1" applyFill="1" applyBorder="1" applyAlignment="1">
      <alignment/>
    </xf>
    <xf numFmtId="0" fontId="8" fillId="34" borderId="28" xfId="0" applyFont="1" applyFill="1" applyBorder="1" applyAlignment="1">
      <alignment horizontal="center"/>
    </xf>
    <xf numFmtId="3" fontId="8" fillId="34" borderId="26" xfId="0" applyNumberFormat="1" applyFont="1" applyFill="1" applyBorder="1" applyAlignment="1">
      <alignment/>
    </xf>
    <xf numFmtId="0" fontId="0" fillId="34" borderId="25" xfId="0" applyFont="1" applyFill="1" applyBorder="1" applyAlignment="1">
      <alignment/>
    </xf>
    <xf numFmtId="3" fontId="0" fillId="34" borderId="26" xfId="0" applyNumberFormat="1" applyFont="1" applyFill="1" applyBorder="1" applyAlignment="1">
      <alignment/>
    </xf>
    <xf numFmtId="0" fontId="3" fillId="35" borderId="25" xfId="0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21" fillId="35" borderId="28" xfId="0" applyFont="1" applyFill="1" applyBorder="1" applyAlignment="1">
      <alignment horizontal="center"/>
    </xf>
    <xf numFmtId="3" fontId="3" fillId="35" borderId="26" xfId="0" applyNumberFormat="1" applyFont="1" applyFill="1" applyBorder="1" applyAlignment="1">
      <alignment/>
    </xf>
    <xf numFmtId="2" fontId="21" fillId="33" borderId="20" xfId="0" applyNumberFormat="1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3" fontId="22" fillId="0" borderId="15" xfId="0" applyNumberFormat="1" applyFont="1" applyBorder="1" applyAlignment="1">
      <alignment horizontal="center" vertical="center"/>
    </xf>
    <xf numFmtId="0" fontId="0" fillId="34" borderId="28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right"/>
    </xf>
    <xf numFmtId="0" fontId="17" fillId="33" borderId="17" xfId="0" applyFont="1" applyFill="1" applyBorder="1" applyAlignment="1">
      <alignment/>
    </xf>
    <xf numFmtId="0" fontId="17" fillId="33" borderId="18" xfId="0" applyFont="1" applyFill="1" applyBorder="1" applyAlignment="1">
      <alignment/>
    </xf>
    <xf numFmtId="3" fontId="17" fillId="33" borderId="19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shrinkToFit="1"/>
    </xf>
    <xf numFmtId="2" fontId="8" fillId="33" borderId="20" xfId="0" applyNumberFormat="1" applyFont="1" applyFill="1" applyBorder="1" applyAlignment="1">
      <alignment/>
    </xf>
    <xf numFmtId="2" fontId="18" fillId="0" borderId="20" xfId="0" applyNumberFormat="1" applyFont="1" applyFill="1" applyBorder="1" applyAlignment="1">
      <alignment/>
    </xf>
    <xf numFmtId="2" fontId="3" fillId="35" borderId="29" xfId="0" applyNumberFormat="1" applyFont="1" applyFill="1" applyBorder="1" applyAlignment="1">
      <alignment/>
    </xf>
    <xf numFmtId="2" fontId="3" fillId="33" borderId="30" xfId="0" applyNumberFormat="1" applyFont="1" applyFill="1" applyBorder="1" applyAlignment="1">
      <alignment/>
    </xf>
    <xf numFmtId="2" fontId="3" fillId="35" borderId="20" xfId="0" applyNumberFormat="1" applyFont="1" applyFill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18" fillId="33" borderId="20" xfId="0" applyNumberFormat="1" applyFont="1" applyFill="1" applyBorder="1" applyAlignment="1">
      <alignment/>
    </xf>
    <xf numFmtId="3" fontId="3" fillId="36" borderId="26" xfId="0" applyNumberFormat="1" applyFont="1" applyFill="1" applyBorder="1" applyAlignment="1">
      <alignment/>
    </xf>
    <xf numFmtId="0" fontId="0" fillId="36" borderId="28" xfId="0" applyFont="1" applyFill="1" applyBorder="1" applyAlignment="1">
      <alignment horizontal="right"/>
    </xf>
    <xf numFmtId="0" fontId="3" fillId="36" borderId="28" xfId="0" applyFont="1" applyFill="1" applyBorder="1" applyAlignment="1">
      <alignment horizontal="center"/>
    </xf>
    <xf numFmtId="0" fontId="8" fillId="36" borderId="25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3" fontId="8" fillId="36" borderId="26" xfId="0" applyNumberFormat="1" applyFont="1" applyFill="1" applyBorder="1" applyAlignment="1">
      <alignment/>
    </xf>
    <xf numFmtId="0" fontId="3" fillId="36" borderId="28" xfId="0" applyFont="1" applyFill="1" applyBorder="1" applyAlignment="1">
      <alignment horizontal="left"/>
    </xf>
    <xf numFmtId="0" fontId="3" fillId="36" borderId="25" xfId="0" applyFont="1" applyFill="1" applyBorder="1" applyAlignment="1">
      <alignment/>
    </xf>
    <xf numFmtId="3" fontId="3" fillId="36" borderId="26" xfId="0" applyNumberFormat="1" applyFont="1" applyFill="1" applyBorder="1" applyAlignment="1">
      <alignment/>
    </xf>
    <xf numFmtId="0" fontId="0" fillId="36" borderId="25" xfId="0" applyFont="1" applyFill="1" applyBorder="1" applyAlignment="1">
      <alignment/>
    </xf>
    <xf numFmtId="3" fontId="8" fillId="36" borderId="26" xfId="0" applyNumberFormat="1" applyFont="1" applyFill="1" applyBorder="1" applyAlignment="1">
      <alignment/>
    </xf>
    <xf numFmtId="3" fontId="23" fillId="33" borderId="31" xfId="0" applyNumberFormat="1" applyFont="1" applyFill="1" applyBorder="1" applyAlignment="1">
      <alignment/>
    </xf>
    <xf numFmtId="3" fontId="23" fillId="33" borderId="21" xfId="0" applyNumberFormat="1" applyFont="1" applyFill="1" applyBorder="1" applyAlignment="1">
      <alignment/>
    </xf>
    <xf numFmtId="3" fontId="23" fillId="33" borderId="21" xfId="0" applyNumberFormat="1" applyFont="1" applyFill="1" applyBorder="1" applyAlignment="1">
      <alignment/>
    </xf>
    <xf numFmtId="4" fontId="3" fillId="33" borderId="32" xfId="0" applyNumberFormat="1" applyFont="1" applyFill="1" applyBorder="1" applyAlignment="1">
      <alignment/>
    </xf>
    <xf numFmtId="4" fontId="3" fillId="33" borderId="33" xfId="0" applyNumberFormat="1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34" xfId="0" applyFont="1" applyBorder="1" applyAlignment="1">
      <alignment horizontal="right"/>
    </xf>
    <xf numFmtId="0" fontId="0" fillId="0" borderId="35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11" fillId="0" borderId="36" xfId="0" applyFont="1" applyBorder="1" applyAlignment="1">
      <alignment horizontal="right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7" fillId="33" borderId="39" xfId="0" applyFont="1" applyFill="1" applyBorder="1" applyAlignment="1">
      <alignment/>
    </xf>
    <xf numFmtId="0" fontId="0" fillId="33" borderId="40" xfId="0" applyFill="1" applyBorder="1" applyAlignment="1">
      <alignment/>
    </xf>
    <xf numFmtId="0" fontId="17" fillId="33" borderId="41" xfId="0" applyFont="1" applyFill="1" applyBorder="1" applyAlignment="1">
      <alignment horizontal="left"/>
    </xf>
    <xf numFmtId="0" fontId="17" fillId="33" borderId="31" xfId="0" applyFont="1" applyFill="1" applyBorder="1" applyAlignment="1">
      <alignment horizontal="left"/>
    </xf>
    <xf numFmtId="0" fontId="17" fillId="33" borderId="42" xfId="0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24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zoomScale="166" zoomScaleNormal="166" zoomScaleSheetLayoutView="100" zoomScalePageLayoutView="136" workbookViewId="0" topLeftCell="A124">
      <selection activeCell="J135" sqref="J135"/>
    </sheetView>
  </sheetViews>
  <sheetFormatPr defaultColWidth="9.140625" defaultRowHeight="12.75"/>
  <cols>
    <col min="1" max="1" width="10.421875" style="0" customWidth="1"/>
    <col min="2" max="2" width="38.140625" style="0" customWidth="1"/>
    <col min="3" max="3" width="12.57421875" style="0" customWidth="1"/>
    <col min="4" max="4" width="11.28125" style="0" customWidth="1"/>
    <col min="5" max="5" width="11.7109375" style="0" customWidth="1"/>
    <col min="6" max="6" width="5.8515625" style="0" customWidth="1"/>
  </cols>
  <sheetData>
    <row r="1" spans="1:6" ht="21" thickBot="1">
      <c r="A1" s="1" t="s">
        <v>0</v>
      </c>
      <c r="B1" s="1" t="s">
        <v>0</v>
      </c>
      <c r="C1" s="1"/>
      <c r="D1" s="209"/>
      <c r="E1" s="209"/>
      <c r="F1" s="209"/>
    </row>
    <row r="2" spans="1:6" ht="26.25" thickTop="1">
      <c r="A2" s="210" t="s">
        <v>329</v>
      </c>
      <c r="B2" s="211"/>
      <c r="C2" s="211"/>
      <c r="D2" s="211"/>
      <c r="E2" s="211"/>
      <c r="F2" s="212"/>
    </row>
    <row r="3" spans="1:6" ht="36.75" customHeight="1">
      <c r="A3" s="37" t="s">
        <v>1</v>
      </c>
      <c r="B3" s="38" t="s">
        <v>2</v>
      </c>
      <c r="C3" s="39" t="s">
        <v>330</v>
      </c>
      <c r="D3" s="39" t="s">
        <v>331</v>
      </c>
      <c r="E3" s="39" t="s">
        <v>328</v>
      </c>
      <c r="F3" s="40" t="s">
        <v>24</v>
      </c>
    </row>
    <row r="4" spans="1:6" ht="12.75">
      <c r="A4" s="41">
        <v>1</v>
      </c>
      <c r="B4" s="42">
        <v>2</v>
      </c>
      <c r="C4" s="43">
        <v>3</v>
      </c>
      <c r="D4" s="43">
        <v>4</v>
      </c>
      <c r="E4" s="43">
        <v>5</v>
      </c>
      <c r="F4" s="44">
        <v>6</v>
      </c>
    </row>
    <row r="5" spans="1:6" ht="15">
      <c r="A5" s="72">
        <v>700000</v>
      </c>
      <c r="B5" s="70" t="s">
        <v>34</v>
      </c>
      <c r="C5" s="166">
        <f>ABS(C6+C51+C104+C119+C129)</f>
        <v>9295000</v>
      </c>
      <c r="D5" s="166">
        <f>ABS(D6+D51+D104+D119+D129)</f>
        <v>6407677</v>
      </c>
      <c r="E5" s="166">
        <f>ABS(E6+E51+E104+E119+E129)</f>
        <v>9550000</v>
      </c>
      <c r="F5" s="71"/>
    </row>
    <row r="6" spans="1:6" ht="19.5" customHeight="1">
      <c r="A6" s="10">
        <v>710000</v>
      </c>
      <c r="B6" s="45" t="s">
        <v>12</v>
      </c>
      <c r="C6" s="46">
        <f>ABS(C7+C12+C16+C25+C29+C39+C46)</f>
        <v>4346000</v>
      </c>
      <c r="D6" s="46">
        <f>ABS(D7+D12+D16+D25+D29+D39+D46)</f>
        <v>3871595</v>
      </c>
      <c r="E6" s="46">
        <f>ABS(E7+E12+E16+E25+E29+E39+E46)</f>
        <v>5085000</v>
      </c>
      <c r="F6" s="47">
        <f aca="true" t="shared" si="0" ref="F6:F15">E6/C6</f>
        <v>1.170041417395306</v>
      </c>
    </row>
    <row r="7" spans="1:6" ht="19.5" customHeight="1">
      <c r="A7" s="14">
        <v>711000</v>
      </c>
      <c r="B7" s="45" t="s">
        <v>35</v>
      </c>
      <c r="C7" s="46">
        <f aca="true" t="shared" si="1" ref="C7:E8">C8</f>
        <v>1000</v>
      </c>
      <c r="D7" s="46">
        <f t="shared" si="1"/>
        <v>331</v>
      </c>
      <c r="E7" s="46">
        <f t="shared" si="1"/>
        <v>1000</v>
      </c>
      <c r="F7" s="47">
        <f t="shared" si="0"/>
        <v>1</v>
      </c>
    </row>
    <row r="8" spans="1:6" ht="18" customHeight="1">
      <c r="A8" s="161">
        <v>711100</v>
      </c>
      <c r="B8" s="19" t="s">
        <v>36</v>
      </c>
      <c r="C8" s="48">
        <f t="shared" si="1"/>
        <v>1000</v>
      </c>
      <c r="D8" s="48">
        <f t="shared" si="1"/>
        <v>331</v>
      </c>
      <c r="E8" s="48">
        <f t="shared" si="1"/>
        <v>1000</v>
      </c>
      <c r="F8" s="49">
        <f t="shared" si="0"/>
        <v>1</v>
      </c>
    </row>
    <row r="9" spans="1:6" ht="18" customHeight="1">
      <c r="A9" s="161">
        <v>711110</v>
      </c>
      <c r="B9" s="19" t="s">
        <v>36</v>
      </c>
      <c r="C9" s="48">
        <f>(C10+C11)</f>
        <v>1000</v>
      </c>
      <c r="D9" s="48">
        <f>(D10+D11)</f>
        <v>331</v>
      </c>
      <c r="E9" s="48">
        <f>(E10+E11)</f>
        <v>1000</v>
      </c>
      <c r="F9" s="49">
        <f t="shared" si="0"/>
        <v>1</v>
      </c>
    </row>
    <row r="10" spans="1:6" ht="18" customHeight="1">
      <c r="A10" s="80">
        <v>711111</v>
      </c>
      <c r="B10" s="31" t="s">
        <v>38</v>
      </c>
      <c r="C10" s="57">
        <v>500</v>
      </c>
      <c r="D10" s="57">
        <v>281</v>
      </c>
      <c r="E10" s="57">
        <v>500</v>
      </c>
      <c r="F10" s="49">
        <f t="shared" si="0"/>
        <v>1</v>
      </c>
    </row>
    <row r="11" spans="1:6" ht="18" customHeight="1">
      <c r="A11" s="80">
        <v>711115</v>
      </c>
      <c r="B11" s="31" t="s">
        <v>37</v>
      </c>
      <c r="C11" s="57">
        <v>500</v>
      </c>
      <c r="D11" s="57">
        <v>50</v>
      </c>
      <c r="E11" s="57">
        <v>500</v>
      </c>
      <c r="F11" s="49">
        <f t="shared" si="0"/>
        <v>1</v>
      </c>
    </row>
    <row r="12" spans="1:6" ht="19.5" customHeight="1">
      <c r="A12" s="14">
        <v>713000</v>
      </c>
      <c r="B12" s="45" t="s">
        <v>40</v>
      </c>
      <c r="C12" s="46">
        <f aca="true" t="shared" si="2" ref="C12:E13">C13</f>
        <v>1000</v>
      </c>
      <c r="D12" s="46">
        <f t="shared" si="2"/>
        <v>453</v>
      </c>
      <c r="E12" s="46">
        <f t="shared" si="2"/>
        <v>1000</v>
      </c>
      <c r="F12" s="47">
        <f t="shared" si="0"/>
        <v>1</v>
      </c>
    </row>
    <row r="13" spans="1:6" ht="19.5" customHeight="1">
      <c r="A13" s="76">
        <v>713100</v>
      </c>
      <c r="B13" s="77" t="s">
        <v>41</v>
      </c>
      <c r="C13" s="78">
        <f t="shared" si="2"/>
        <v>1000</v>
      </c>
      <c r="D13" s="78">
        <f t="shared" si="2"/>
        <v>453</v>
      </c>
      <c r="E13" s="78">
        <f t="shared" si="2"/>
        <v>1000</v>
      </c>
      <c r="F13" s="47">
        <f t="shared" si="0"/>
        <v>1</v>
      </c>
    </row>
    <row r="14" spans="1:6" ht="19.5" customHeight="1">
      <c r="A14" s="76">
        <v>713110</v>
      </c>
      <c r="B14" s="77" t="s">
        <v>42</v>
      </c>
      <c r="C14" s="78">
        <f>C15</f>
        <v>1000</v>
      </c>
      <c r="D14" s="78">
        <f>D15</f>
        <v>453</v>
      </c>
      <c r="E14" s="78">
        <f>E15</f>
        <v>1000</v>
      </c>
      <c r="F14" s="47">
        <f t="shared" si="0"/>
        <v>1</v>
      </c>
    </row>
    <row r="15" spans="1:6" ht="18" customHeight="1">
      <c r="A15" s="56">
        <v>713111</v>
      </c>
      <c r="B15" s="31" t="s">
        <v>39</v>
      </c>
      <c r="C15" s="57">
        <v>1000</v>
      </c>
      <c r="D15" s="57">
        <v>453</v>
      </c>
      <c r="E15" s="57">
        <v>1000</v>
      </c>
      <c r="F15" s="47">
        <f t="shared" si="0"/>
        <v>1</v>
      </c>
    </row>
    <row r="16" spans="1:6" ht="19.5" customHeight="1">
      <c r="A16" s="14">
        <v>714000</v>
      </c>
      <c r="B16" s="45" t="s">
        <v>13</v>
      </c>
      <c r="C16" s="46">
        <f>ABS(C17)</f>
        <v>560000</v>
      </c>
      <c r="D16" s="46">
        <f>ABS(D17)</f>
        <v>509507</v>
      </c>
      <c r="E16" s="46">
        <f>ABS(E17)</f>
        <v>655000</v>
      </c>
      <c r="F16" s="47">
        <f aca="true" t="shared" si="3" ref="F16:F28">E16/C16</f>
        <v>1.1696428571428572</v>
      </c>
    </row>
    <row r="17" spans="1:6" ht="19.5" customHeight="1">
      <c r="A17" s="94">
        <v>714100</v>
      </c>
      <c r="B17" s="85" t="s">
        <v>43</v>
      </c>
      <c r="C17" s="86">
        <f>ABS(C18+C22)</f>
        <v>560000</v>
      </c>
      <c r="D17" s="86">
        <f>ABS(D18+D22)</f>
        <v>509507</v>
      </c>
      <c r="E17" s="86">
        <f>ABS(E18+E22)</f>
        <v>655000</v>
      </c>
      <c r="F17" s="47">
        <f t="shared" si="3"/>
        <v>1.1696428571428572</v>
      </c>
    </row>
    <row r="18" spans="1:6" ht="19.5" customHeight="1">
      <c r="A18" s="82">
        <v>714110</v>
      </c>
      <c r="B18" s="77" t="s">
        <v>44</v>
      </c>
      <c r="C18" s="78">
        <f>ABS(C19+C20+C21)</f>
        <v>280000</v>
      </c>
      <c r="D18" s="78">
        <f>ABS(D19+D20+D21)</f>
        <v>164224</v>
      </c>
      <c r="E18" s="78">
        <f>ABS(E19+E20+E21)</f>
        <v>225000</v>
      </c>
      <c r="F18" s="47">
        <f t="shared" si="3"/>
        <v>0.8035714285714286</v>
      </c>
    </row>
    <row r="19" spans="1:6" ht="19.5" customHeight="1">
      <c r="A19" s="81">
        <v>714111</v>
      </c>
      <c r="B19" s="83" t="s">
        <v>43</v>
      </c>
      <c r="C19" s="87">
        <v>50000</v>
      </c>
      <c r="D19" s="87">
        <v>16536</v>
      </c>
      <c r="E19" s="87">
        <v>25000</v>
      </c>
      <c r="F19" s="47">
        <f t="shared" si="3"/>
        <v>0.5</v>
      </c>
    </row>
    <row r="20" spans="1:6" ht="19.5" customHeight="1">
      <c r="A20" s="81">
        <v>714112</v>
      </c>
      <c r="B20" s="83" t="s">
        <v>45</v>
      </c>
      <c r="C20" s="87">
        <v>40000</v>
      </c>
      <c r="D20" s="87">
        <v>1435</v>
      </c>
      <c r="E20" s="87">
        <v>10000</v>
      </c>
      <c r="F20" s="47">
        <f t="shared" si="3"/>
        <v>0.25</v>
      </c>
    </row>
    <row r="21" spans="1:6" ht="19.5" customHeight="1">
      <c r="A21" s="81">
        <v>714113</v>
      </c>
      <c r="B21" s="83" t="s">
        <v>46</v>
      </c>
      <c r="C21" s="87">
        <v>190000</v>
      </c>
      <c r="D21" s="87">
        <v>146253</v>
      </c>
      <c r="E21" s="87">
        <v>190000</v>
      </c>
      <c r="F21" s="186">
        <f t="shared" si="3"/>
        <v>1</v>
      </c>
    </row>
    <row r="22" spans="1:6" ht="19.5" customHeight="1">
      <c r="A22" s="82">
        <v>714130</v>
      </c>
      <c r="B22" s="77" t="s">
        <v>47</v>
      </c>
      <c r="C22" s="78">
        <f>ABS(C23+C24)</f>
        <v>280000</v>
      </c>
      <c r="D22" s="78">
        <f>ABS(D23+D24)</f>
        <v>345283</v>
      </c>
      <c r="E22" s="78">
        <f>ABS(E23+E24)</f>
        <v>430000</v>
      </c>
      <c r="F22" s="47">
        <f t="shared" si="3"/>
        <v>1.5357142857142858</v>
      </c>
    </row>
    <row r="23" spans="1:6" ht="19.5" customHeight="1">
      <c r="A23" s="81">
        <v>714131</v>
      </c>
      <c r="B23" s="83" t="s">
        <v>48</v>
      </c>
      <c r="C23" s="87">
        <v>200000</v>
      </c>
      <c r="D23" s="87">
        <v>248958</v>
      </c>
      <c r="E23" s="87">
        <v>320000</v>
      </c>
      <c r="F23" s="47">
        <f t="shared" si="3"/>
        <v>1.6</v>
      </c>
    </row>
    <row r="24" spans="1:6" ht="19.5" customHeight="1">
      <c r="A24" s="81">
        <v>714132</v>
      </c>
      <c r="B24" s="83" t="s">
        <v>49</v>
      </c>
      <c r="C24" s="87">
        <v>80000</v>
      </c>
      <c r="D24" s="87">
        <v>96325</v>
      </c>
      <c r="E24" s="87">
        <v>110000</v>
      </c>
      <c r="F24" s="47">
        <f t="shared" si="3"/>
        <v>1.375</v>
      </c>
    </row>
    <row r="25" spans="1:6" ht="19.5" customHeight="1">
      <c r="A25" s="14">
        <v>715000</v>
      </c>
      <c r="B25" s="50" t="s">
        <v>14</v>
      </c>
      <c r="C25" s="46">
        <f aca="true" t="shared" si="4" ref="C25:E27">ABS(C26)</f>
        <v>1500</v>
      </c>
      <c r="D25" s="46">
        <f t="shared" si="4"/>
        <v>0</v>
      </c>
      <c r="E25" s="46">
        <f t="shared" si="4"/>
        <v>500</v>
      </c>
      <c r="F25" s="47">
        <f t="shared" si="3"/>
        <v>0.3333333333333333</v>
      </c>
    </row>
    <row r="26" spans="1:6" ht="19.5" customHeight="1">
      <c r="A26" s="88">
        <v>715100</v>
      </c>
      <c r="B26" s="89" t="s">
        <v>51</v>
      </c>
      <c r="C26" s="90">
        <f t="shared" si="4"/>
        <v>1500</v>
      </c>
      <c r="D26" s="90">
        <f t="shared" si="4"/>
        <v>0</v>
      </c>
      <c r="E26" s="90">
        <f t="shared" si="4"/>
        <v>500</v>
      </c>
      <c r="F26" s="91">
        <f t="shared" si="3"/>
        <v>0.3333333333333333</v>
      </c>
    </row>
    <row r="27" spans="1:6" ht="19.5" customHeight="1">
      <c r="A27" s="92">
        <v>715130</v>
      </c>
      <c r="B27" s="64" t="s">
        <v>52</v>
      </c>
      <c r="C27" s="93">
        <f t="shared" si="4"/>
        <v>1500</v>
      </c>
      <c r="D27" s="93">
        <f t="shared" si="4"/>
        <v>0</v>
      </c>
      <c r="E27" s="93">
        <f t="shared" si="4"/>
        <v>500</v>
      </c>
      <c r="F27" s="91">
        <f t="shared" si="3"/>
        <v>0.3333333333333333</v>
      </c>
    </row>
    <row r="28" spans="1:6" ht="19.5" customHeight="1">
      <c r="A28" s="56">
        <v>715132</v>
      </c>
      <c r="B28" s="31" t="s">
        <v>50</v>
      </c>
      <c r="C28" s="57">
        <v>1500</v>
      </c>
      <c r="D28" s="57">
        <v>0</v>
      </c>
      <c r="E28" s="57">
        <v>500</v>
      </c>
      <c r="F28" s="91">
        <f t="shared" si="3"/>
        <v>0.3333333333333333</v>
      </c>
    </row>
    <row r="29" spans="1:6" ht="18" customHeight="1">
      <c r="A29" s="22">
        <v>716000</v>
      </c>
      <c r="B29" s="59" t="s">
        <v>28</v>
      </c>
      <c r="C29" s="62">
        <f aca="true" t="shared" si="5" ref="C29:E30">ABS(C30)</f>
        <v>1512000</v>
      </c>
      <c r="D29" s="62">
        <f t="shared" si="5"/>
        <v>1355009</v>
      </c>
      <c r="E29" s="62">
        <f t="shared" si="5"/>
        <v>1842000</v>
      </c>
      <c r="F29" s="47">
        <f aca="true" t="shared" si="6" ref="F29:F49">E29/C29</f>
        <v>1.2182539682539681</v>
      </c>
    </row>
    <row r="30" spans="1:6" ht="18" customHeight="1">
      <c r="A30" s="84">
        <v>716100</v>
      </c>
      <c r="B30" s="85" t="s">
        <v>28</v>
      </c>
      <c r="C30" s="86">
        <f t="shared" si="5"/>
        <v>1512000</v>
      </c>
      <c r="D30" s="86">
        <f t="shared" si="5"/>
        <v>1355009</v>
      </c>
      <c r="E30" s="86">
        <f t="shared" si="5"/>
        <v>1842000</v>
      </c>
      <c r="F30" s="47">
        <f t="shared" si="6"/>
        <v>1.2182539682539681</v>
      </c>
    </row>
    <row r="31" spans="1:6" ht="18" customHeight="1">
      <c r="A31" s="76">
        <v>716110</v>
      </c>
      <c r="B31" s="77" t="s">
        <v>28</v>
      </c>
      <c r="C31" s="78">
        <f>ABS(C32+C33+C34+C35+C36+C37+C38)</f>
        <v>1512000</v>
      </c>
      <c r="D31" s="78">
        <f>ABS(D32+D33+D34+D35+D36+D37+D38)</f>
        <v>1355009</v>
      </c>
      <c r="E31" s="78">
        <f>ABS(E32+E33+E34+E35+E36+E37+E38)</f>
        <v>1842000</v>
      </c>
      <c r="F31" s="47">
        <f t="shared" si="6"/>
        <v>1.2182539682539681</v>
      </c>
    </row>
    <row r="32" spans="1:6" ht="18" customHeight="1">
      <c r="A32" s="81">
        <v>716111</v>
      </c>
      <c r="B32" s="83" t="s">
        <v>56</v>
      </c>
      <c r="C32" s="87">
        <v>800000</v>
      </c>
      <c r="D32" s="87">
        <v>661012</v>
      </c>
      <c r="E32" s="87">
        <v>885000</v>
      </c>
      <c r="F32" s="47">
        <f t="shared" si="6"/>
        <v>1.10625</v>
      </c>
    </row>
    <row r="33" spans="1:6" ht="18" customHeight="1">
      <c r="A33" s="81">
        <v>716112</v>
      </c>
      <c r="B33" s="83" t="s">
        <v>55</v>
      </c>
      <c r="C33" s="87">
        <v>30000</v>
      </c>
      <c r="D33" s="87">
        <v>19170</v>
      </c>
      <c r="E33" s="87">
        <v>30000</v>
      </c>
      <c r="F33" s="47">
        <f t="shared" si="6"/>
        <v>1</v>
      </c>
    </row>
    <row r="34" spans="1:6" ht="18" customHeight="1">
      <c r="A34" s="81">
        <v>716113</v>
      </c>
      <c r="B34" s="83" t="s">
        <v>53</v>
      </c>
      <c r="C34" s="87">
        <v>15000</v>
      </c>
      <c r="D34" s="87">
        <v>13234</v>
      </c>
      <c r="E34" s="87">
        <v>15000</v>
      </c>
      <c r="F34" s="47">
        <f t="shared" si="6"/>
        <v>1</v>
      </c>
    </row>
    <row r="35" spans="1:6" ht="18" customHeight="1">
      <c r="A35" s="81">
        <v>716114</v>
      </c>
      <c r="B35" s="83" t="s">
        <v>54</v>
      </c>
      <c r="C35" s="87">
        <v>7000</v>
      </c>
      <c r="D35" s="87">
        <v>117</v>
      </c>
      <c r="E35" s="87">
        <v>2000</v>
      </c>
      <c r="F35" s="47">
        <f t="shared" si="6"/>
        <v>0.2857142857142857</v>
      </c>
    </row>
    <row r="36" spans="1:6" ht="18" customHeight="1">
      <c r="A36" s="81">
        <v>716115</v>
      </c>
      <c r="B36" s="83" t="s">
        <v>57</v>
      </c>
      <c r="C36" s="87">
        <v>500000</v>
      </c>
      <c r="D36" s="87">
        <v>561788</v>
      </c>
      <c r="E36" s="87">
        <v>750000</v>
      </c>
      <c r="F36" s="47">
        <f t="shared" si="6"/>
        <v>1.5</v>
      </c>
    </row>
    <row r="37" spans="1:6" ht="18" customHeight="1">
      <c r="A37" s="81">
        <v>716116</v>
      </c>
      <c r="B37" s="83" t="s">
        <v>58</v>
      </c>
      <c r="C37" s="87">
        <v>80000</v>
      </c>
      <c r="D37" s="87">
        <v>50633</v>
      </c>
      <c r="E37" s="87">
        <v>80000</v>
      </c>
      <c r="F37" s="47">
        <f t="shared" si="6"/>
        <v>1</v>
      </c>
    </row>
    <row r="38" spans="1:6" ht="18" customHeight="1">
      <c r="A38" s="81">
        <v>716117</v>
      </c>
      <c r="B38" s="83" t="s">
        <v>59</v>
      </c>
      <c r="C38" s="87">
        <v>80000</v>
      </c>
      <c r="D38" s="87">
        <v>49055</v>
      </c>
      <c r="E38" s="87">
        <v>80000</v>
      </c>
      <c r="F38" s="47">
        <f t="shared" si="6"/>
        <v>1</v>
      </c>
    </row>
    <row r="39" spans="1:6" ht="18" customHeight="1">
      <c r="A39" s="22">
        <v>717000</v>
      </c>
      <c r="B39" s="59" t="s">
        <v>61</v>
      </c>
      <c r="C39" s="62">
        <f>ABS(C40)</f>
        <v>2270000</v>
      </c>
      <c r="D39" s="62">
        <f>ABS(D40)</f>
        <v>2006248</v>
      </c>
      <c r="E39" s="62">
        <f>ABS(E40)</f>
        <v>2585000</v>
      </c>
      <c r="F39" s="47">
        <f t="shared" si="6"/>
        <v>1.1387665198237886</v>
      </c>
    </row>
    <row r="40" spans="1:6" ht="18" customHeight="1">
      <c r="A40" s="84">
        <v>717100</v>
      </c>
      <c r="B40" s="85" t="s">
        <v>61</v>
      </c>
      <c r="C40" s="86">
        <f>ABS(C41+C42+C44)</f>
        <v>2270000</v>
      </c>
      <c r="D40" s="86">
        <f>ABS(D41+D42+D44)</f>
        <v>2006248</v>
      </c>
      <c r="E40" s="86">
        <f>ABS(E41+E42+E44)</f>
        <v>2585000</v>
      </c>
      <c r="F40" s="47">
        <f t="shared" si="6"/>
        <v>1.1387665198237886</v>
      </c>
    </row>
    <row r="41" spans="1:6" ht="18" customHeight="1">
      <c r="A41" s="76">
        <v>717114</v>
      </c>
      <c r="B41" s="77" t="s">
        <v>279</v>
      </c>
      <c r="C41" s="78">
        <v>170000</v>
      </c>
      <c r="D41" s="78">
        <v>140180</v>
      </c>
      <c r="E41" s="78">
        <v>170000</v>
      </c>
      <c r="F41" s="47">
        <f t="shared" si="6"/>
        <v>1</v>
      </c>
    </row>
    <row r="42" spans="1:6" ht="18" customHeight="1">
      <c r="A42" s="76">
        <v>717130</v>
      </c>
      <c r="B42" s="77" t="s">
        <v>247</v>
      </c>
      <c r="C42" s="78">
        <f>ABS(C43)</f>
        <v>300000</v>
      </c>
      <c r="D42" s="78">
        <f>ABS(D43)</f>
        <v>314201</v>
      </c>
      <c r="E42" s="78">
        <f>ABS(E43)</f>
        <v>415000</v>
      </c>
      <c r="F42" s="47">
        <f t="shared" si="6"/>
        <v>1.3833333333333333</v>
      </c>
    </row>
    <row r="43" spans="1:6" ht="18" customHeight="1">
      <c r="A43" s="81">
        <v>717131</v>
      </c>
      <c r="B43" s="83" t="s">
        <v>60</v>
      </c>
      <c r="C43" s="87">
        <v>300000</v>
      </c>
      <c r="D43" s="87">
        <v>314201</v>
      </c>
      <c r="E43" s="87">
        <v>415000</v>
      </c>
      <c r="F43" s="47">
        <f t="shared" si="6"/>
        <v>1.3833333333333333</v>
      </c>
    </row>
    <row r="44" spans="1:6" ht="18" customHeight="1">
      <c r="A44" s="76">
        <v>717140</v>
      </c>
      <c r="B44" s="77" t="s">
        <v>63</v>
      </c>
      <c r="C44" s="78">
        <f>ABS(C45)</f>
        <v>1800000</v>
      </c>
      <c r="D44" s="78">
        <f>ABS(D45)</f>
        <v>1551867</v>
      </c>
      <c r="E44" s="78">
        <f>ABS(E45)</f>
        <v>2000000</v>
      </c>
      <c r="F44" s="47">
        <f t="shared" si="6"/>
        <v>1.1111111111111112</v>
      </c>
    </row>
    <row r="45" spans="1:6" ht="18" customHeight="1">
      <c r="A45" s="81">
        <v>717141</v>
      </c>
      <c r="B45" s="83" t="s">
        <v>62</v>
      </c>
      <c r="C45" s="87">
        <v>1800000</v>
      </c>
      <c r="D45" s="87">
        <v>1551867</v>
      </c>
      <c r="E45" s="87">
        <v>2000000</v>
      </c>
      <c r="F45" s="47">
        <f t="shared" si="6"/>
        <v>1.1111111111111112</v>
      </c>
    </row>
    <row r="46" spans="1:6" ht="18" customHeight="1">
      <c r="A46" s="14">
        <v>719000</v>
      </c>
      <c r="B46" s="45" t="s">
        <v>29</v>
      </c>
      <c r="C46" s="46">
        <f aca="true" t="shared" si="7" ref="C46:E47">ABS(C47)</f>
        <v>500</v>
      </c>
      <c r="D46" s="46">
        <f t="shared" si="7"/>
        <v>47</v>
      </c>
      <c r="E46" s="46">
        <f t="shared" si="7"/>
        <v>500</v>
      </c>
      <c r="F46" s="47">
        <f t="shared" si="6"/>
        <v>1</v>
      </c>
    </row>
    <row r="47" spans="1:6" ht="18" customHeight="1">
      <c r="A47" s="73">
        <v>719100</v>
      </c>
      <c r="B47" s="74" t="s">
        <v>29</v>
      </c>
      <c r="C47" s="75">
        <f t="shared" si="7"/>
        <v>500</v>
      </c>
      <c r="D47" s="75">
        <f t="shared" si="7"/>
        <v>47</v>
      </c>
      <c r="E47" s="75">
        <f t="shared" si="7"/>
        <v>500</v>
      </c>
      <c r="F47" s="47">
        <f t="shared" si="6"/>
        <v>1</v>
      </c>
    </row>
    <row r="48" spans="1:6" ht="18" customHeight="1">
      <c r="A48" s="76">
        <v>719110</v>
      </c>
      <c r="B48" s="77" t="s">
        <v>29</v>
      </c>
      <c r="C48" s="78">
        <f>ABS(C49+C50)</f>
        <v>500</v>
      </c>
      <c r="D48" s="78">
        <f>ABS(D49+D50)</f>
        <v>47</v>
      </c>
      <c r="E48" s="78">
        <f>ABS(E49+E50)</f>
        <v>500</v>
      </c>
      <c r="F48" s="47">
        <f t="shared" si="6"/>
        <v>1</v>
      </c>
    </row>
    <row r="49" spans="1:6" ht="18" customHeight="1">
      <c r="A49" s="81">
        <v>719114</v>
      </c>
      <c r="B49" s="83" t="s">
        <v>64</v>
      </c>
      <c r="C49" s="87">
        <v>300</v>
      </c>
      <c r="D49" s="87">
        <v>7</v>
      </c>
      <c r="E49" s="87">
        <v>300</v>
      </c>
      <c r="F49" s="47">
        <f t="shared" si="6"/>
        <v>1</v>
      </c>
    </row>
    <row r="50" spans="1:6" ht="18" customHeight="1">
      <c r="A50" s="81">
        <v>719115</v>
      </c>
      <c r="B50" s="83" t="s">
        <v>248</v>
      </c>
      <c r="C50" s="87">
        <v>200</v>
      </c>
      <c r="D50" s="87">
        <v>40</v>
      </c>
      <c r="E50" s="87">
        <v>200</v>
      </c>
      <c r="F50" s="47">
        <v>0</v>
      </c>
    </row>
    <row r="51" spans="1:6" ht="18" customHeight="1">
      <c r="A51" s="10">
        <v>720000</v>
      </c>
      <c r="B51" s="45" t="s">
        <v>15</v>
      </c>
      <c r="C51" s="46">
        <f>ABS(C52+C63+C99)</f>
        <v>3129000</v>
      </c>
      <c r="D51" s="46">
        <f>ABS(D52+D63+D99)</f>
        <v>1690458</v>
      </c>
      <c r="E51" s="46">
        <f>ABS(E52+E63+E99)</f>
        <v>3011000</v>
      </c>
      <c r="F51" s="47">
        <f aca="true" t="shared" si="8" ref="F51:F56">E51/C51</f>
        <v>0.9622882710131032</v>
      </c>
    </row>
    <row r="52" spans="1:6" ht="19.5" customHeight="1">
      <c r="A52" s="14">
        <v>721000</v>
      </c>
      <c r="B52" s="45" t="s">
        <v>16</v>
      </c>
      <c r="C52" s="46">
        <f>ABS(C53+C58)</f>
        <v>446500</v>
      </c>
      <c r="D52" s="46">
        <f>ABS(D53+D58)</f>
        <v>158021</v>
      </c>
      <c r="E52" s="46">
        <f>ABS(E53+E58)</f>
        <v>451900</v>
      </c>
      <c r="F52" s="47">
        <f t="shared" si="8"/>
        <v>1.012094064949608</v>
      </c>
    </row>
    <row r="53" spans="1:6" ht="19.5" customHeight="1">
      <c r="A53" s="159">
        <v>721100</v>
      </c>
      <c r="B53" s="89" t="s">
        <v>17</v>
      </c>
      <c r="C53" s="90">
        <f>ABS(C54+C55)</f>
        <v>146000</v>
      </c>
      <c r="D53" s="90">
        <f>ABS(D54+D55)</f>
        <v>106957</v>
      </c>
      <c r="E53" s="90">
        <f>ABS(E54+E55)</f>
        <v>151600</v>
      </c>
      <c r="F53" s="91">
        <f t="shared" si="8"/>
        <v>1.0383561643835617</v>
      </c>
    </row>
    <row r="54" spans="1:6" ht="19.5" customHeight="1">
      <c r="A54" s="160">
        <v>721112</v>
      </c>
      <c r="B54" s="64" t="s">
        <v>280</v>
      </c>
      <c r="C54" s="93">
        <v>24400</v>
      </c>
      <c r="D54" s="93">
        <v>22669</v>
      </c>
      <c r="E54" s="93">
        <v>30000</v>
      </c>
      <c r="F54" s="91">
        <f t="shared" si="8"/>
        <v>1.2295081967213115</v>
      </c>
    </row>
    <row r="55" spans="1:6" ht="19.5" customHeight="1">
      <c r="A55" s="161">
        <v>721120</v>
      </c>
      <c r="B55" s="19" t="s">
        <v>65</v>
      </c>
      <c r="C55" s="48">
        <f>ABS(C56+C57)</f>
        <v>121600</v>
      </c>
      <c r="D55" s="48">
        <f>ABS(D56+D57)</f>
        <v>84288</v>
      </c>
      <c r="E55" s="48">
        <f>ABS(E56+E57)</f>
        <v>121600</v>
      </c>
      <c r="F55" s="91">
        <f t="shared" si="8"/>
        <v>1</v>
      </c>
    </row>
    <row r="56" spans="1:6" ht="19.5" customHeight="1">
      <c r="A56" s="56">
        <v>721122</v>
      </c>
      <c r="B56" s="31" t="s">
        <v>66</v>
      </c>
      <c r="C56" s="57">
        <v>120000</v>
      </c>
      <c r="D56" s="57">
        <v>84288</v>
      </c>
      <c r="E56" s="57">
        <v>120000</v>
      </c>
      <c r="F56" s="91">
        <f t="shared" si="8"/>
        <v>1</v>
      </c>
    </row>
    <row r="57" spans="1:6" ht="19.5" customHeight="1">
      <c r="A57" s="56">
        <v>721123</v>
      </c>
      <c r="B57" s="31" t="s">
        <v>67</v>
      </c>
      <c r="C57" s="57">
        <v>1600</v>
      </c>
      <c r="D57" s="57">
        <v>0</v>
      </c>
      <c r="E57" s="57">
        <v>1600</v>
      </c>
      <c r="F57" s="91">
        <v>0</v>
      </c>
    </row>
    <row r="58" spans="1:6" ht="19.5" customHeight="1">
      <c r="A58" s="159">
        <v>721200</v>
      </c>
      <c r="B58" s="89" t="s">
        <v>18</v>
      </c>
      <c r="C58" s="90">
        <f>ABS(C59+C61)</f>
        <v>300500</v>
      </c>
      <c r="D58" s="90">
        <f>ABS(D59+D61)</f>
        <v>51064</v>
      </c>
      <c r="E58" s="90">
        <f>ABS(E59+E61)</f>
        <v>300300</v>
      </c>
      <c r="F58" s="91">
        <f>E58/C58</f>
        <v>0.9993344425956738</v>
      </c>
    </row>
    <row r="59" spans="1:6" ht="19.5" customHeight="1">
      <c r="A59" s="161">
        <v>721210</v>
      </c>
      <c r="B59" s="19" t="s">
        <v>69</v>
      </c>
      <c r="C59" s="48">
        <f>ABS(C60)</f>
        <v>500</v>
      </c>
      <c r="D59" s="48">
        <f>ABS(D60)</f>
        <v>159</v>
      </c>
      <c r="E59" s="48">
        <f>ABS(E60)</f>
        <v>300</v>
      </c>
      <c r="F59" s="91">
        <v>0</v>
      </c>
    </row>
    <row r="60" spans="1:6" ht="19.5" customHeight="1">
      <c r="A60" s="56">
        <v>721211</v>
      </c>
      <c r="B60" s="31" t="s">
        <v>270</v>
      </c>
      <c r="C60" s="57">
        <v>500</v>
      </c>
      <c r="D60" s="57">
        <v>159</v>
      </c>
      <c r="E60" s="57">
        <v>300</v>
      </c>
      <c r="F60" s="91">
        <v>0</v>
      </c>
    </row>
    <row r="61" spans="1:6" ht="19.5" customHeight="1">
      <c r="A61" s="161">
        <v>721230</v>
      </c>
      <c r="B61" s="19" t="s">
        <v>321</v>
      </c>
      <c r="C61" s="48">
        <f>ABS(C62)</f>
        <v>300000</v>
      </c>
      <c r="D61" s="48">
        <f>ABS(D62)</f>
        <v>50905</v>
      </c>
      <c r="E61" s="48">
        <f>ABS(E62)</f>
        <v>300000</v>
      </c>
      <c r="F61" s="91">
        <f aca="true" t="shared" si="9" ref="F61:F73">E61/C61</f>
        <v>1</v>
      </c>
    </row>
    <row r="62" spans="1:6" ht="19.5" customHeight="1">
      <c r="A62" s="56">
        <v>721239</v>
      </c>
      <c r="B62" s="31" t="s">
        <v>68</v>
      </c>
      <c r="C62" s="57">
        <v>300000</v>
      </c>
      <c r="D62" s="57">
        <v>50905</v>
      </c>
      <c r="E62" s="57">
        <v>300000</v>
      </c>
      <c r="F62" s="91">
        <f t="shared" si="9"/>
        <v>1</v>
      </c>
    </row>
    <row r="63" spans="1:6" ht="18" customHeight="1">
      <c r="A63" s="14">
        <v>722000</v>
      </c>
      <c r="B63" s="45" t="s">
        <v>19</v>
      </c>
      <c r="C63" s="46">
        <f>ABS(C64+C67+C72+C85+C96)</f>
        <v>2660300</v>
      </c>
      <c r="D63" s="46">
        <f>ABS(D64+D67+D72+D85+D96)</f>
        <v>1528513</v>
      </c>
      <c r="E63" s="46">
        <f>ABS(E64+E67+E72+E85+E96)</f>
        <v>2544100</v>
      </c>
      <c r="F63" s="47">
        <f t="shared" si="9"/>
        <v>0.9563207157087547</v>
      </c>
    </row>
    <row r="64" spans="1:6" ht="18" customHeight="1">
      <c r="A64" s="159">
        <v>722100</v>
      </c>
      <c r="B64" s="89" t="s">
        <v>71</v>
      </c>
      <c r="C64" s="90">
        <f aca="true" t="shared" si="10" ref="C64:E65">ABS(C65)</f>
        <v>300000</v>
      </c>
      <c r="D64" s="90">
        <f t="shared" si="10"/>
        <v>133546</v>
      </c>
      <c r="E64" s="90">
        <f t="shared" si="10"/>
        <v>200000</v>
      </c>
      <c r="F64" s="91">
        <f t="shared" si="9"/>
        <v>0.6666666666666666</v>
      </c>
    </row>
    <row r="65" spans="1:6" ht="18" customHeight="1">
      <c r="A65" s="161">
        <v>722130</v>
      </c>
      <c r="B65" s="19" t="s">
        <v>20</v>
      </c>
      <c r="C65" s="48">
        <f t="shared" si="10"/>
        <v>300000</v>
      </c>
      <c r="D65" s="48">
        <f t="shared" si="10"/>
        <v>133546</v>
      </c>
      <c r="E65" s="48">
        <f t="shared" si="10"/>
        <v>200000</v>
      </c>
      <c r="F65" s="91">
        <f t="shared" si="9"/>
        <v>0.6666666666666666</v>
      </c>
    </row>
    <row r="66" spans="1:6" ht="18" customHeight="1">
      <c r="A66" s="56">
        <v>722131</v>
      </c>
      <c r="B66" s="31" t="s">
        <v>20</v>
      </c>
      <c r="C66" s="57">
        <v>300000</v>
      </c>
      <c r="D66" s="57">
        <v>133546</v>
      </c>
      <c r="E66" s="57">
        <v>200000</v>
      </c>
      <c r="F66" s="91">
        <f t="shared" si="9"/>
        <v>0.6666666666666666</v>
      </c>
    </row>
    <row r="67" spans="1:14" ht="18" customHeight="1">
      <c r="A67" s="159">
        <v>722300</v>
      </c>
      <c r="B67" s="89" t="s">
        <v>70</v>
      </c>
      <c r="C67" s="90">
        <f>ABS(C68)</f>
        <v>510000</v>
      </c>
      <c r="D67" s="90">
        <f>ABS(D68)</f>
        <v>329067</v>
      </c>
      <c r="E67" s="90">
        <f>ABS(E68)</f>
        <v>470000</v>
      </c>
      <c r="F67" s="91">
        <f t="shared" si="9"/>
        <v>0.9215686274509803</v>
      </c>
      <c r="N67" s="65"/>
    </row>
    <row r="68" spans="1:14" ht="18" customHeight="1">
      <c r="A68" s="161">
        <v>722320</v>
      </c>
      <c r="B68" s="19" t="s">
        <v>27</v>
      </c>
      <c r="C68" s="48">
        <f>ABS(C69+C70+C71)</f>
        <v>510000</v>
      </c>
      <c r="D68" s="48">
        <f>ABS(D69+D70+D71)</f>
        <v>329067</v>
      </c>
      <c r="E68" s="48">
        <f>ABS(E69+E70+E71)</f>
        <v>470000</v>
      </c>
      <c r="F68" s="91">
        <f t="shared" si="9"/>
        <v>0.9215686274509803</v>
      </c>
      <c r="N68" s="65"/>
    </row>
    <row r="69" spans="1:14" ht="18" customHeight="1">
      <c r="A69" s="80">
        <v>722321</v>
      </c>
      <c r="B69" s="31" t="s">
        <v>281</v>
      </c>
      <c r="C69" s="57">
        <v>90000</v>
      </c>
      <c r="D69" s="57">
        <v>6007</v>
      </c>
      <c r="E69" s="57">
        <v>50000</v>
      </c>
      <c r="F69" s="91">
        <f t="shared" si="9"/>
        <v>0.5555555555555556</v>
      </c>
      <c r="N69" s="65"/>
    </row>
    <row r="70" spans="1:6" ht="19.5" customHeight="1">
      <c r="A70" s="56">
        <v>722322</v>
      </c>
      <c r="B70" s="31" t="s">
        <v>276</v>
      </c>
      <c r="C70" s="57">
        <v>380000</v>
      </c>
      <c r="D70" s="57">
        <v>323060</v>
      </c>
      <c r="E70" s="57">
        <v>380000</v>
      </c>
      <c r="F70" s="49">
        <f t="shared" si="9"/>
        <v>1</v>
      </c>
    </row>
    <row r="71" spans="1:6" ht="18" customHeight="1">
      <c r="A71" s="56">
        <v>722323</v>
      </c>
      <c r="B71" s="31" t="s">
        <v>30</v>
      </c>
      <c r="C71" s="57">
        <v>40000</v>
      </c>
      <c r="D71" s="57">
        <v>0</v>
      </c>
      <c r="E71" s="57">
        <v>40000</v>
      </c>
      <c r="F71" s="49">
        <f t="shared" si="9"/>
        <v>1</v>
      </c>
    </row>
    <row r="72" spans="1:6" ht="19.5" customHeight="1">
      <c r="A72" s="159">
        <v>722400</v>
      </c>
      <c r="B72" s="89" t="s">
        <v>72</v>
      </c>
      <c r="C72" s="90">
        <f>ABS(C73+C79+C81)</f>
        <v>1486300</v>
      </c>
      <c r="D72" s="90">
        <f>ABS(D73+D79+D81)</f>
        <v>838077</v>
      </c>
      <c r="E72" s="90">
        <f>ABS(E73+E79+E81)</f>
        <v>1526100</v>
      </c>
      <c r="F72" s="91">
        <f t="shared" si="9"/>
        <v>1.0267779048644285</v>
      </c>
    </row>
    <row r="73" spans="1:6" ht="19.5" customHeight="1">
      <c r="A73" s="161">
        <v>722430</v>
      </c>
      <c r="B73" s="19" t="s">
        <v>73</v>
      </c>
      <c r="C73" s="48">
        <f>ABS(C74+C75+C76+C77+C78)</f>
        <v>760300</v>
      </c>
      <c r="D73" s="48">
        <f>ABS(D74+D75+D76+D77+D78)</f>
        <v>579250</v>
      </c>
      <c r="E73" s="48">
        <f>ABS(E74+E75+E76+E77+E78)</f>
        <v>800100</v>
      </c>
      <c r="F73" s="91">
        <f t="shared" si="9"/>
        <v>1.0523477574641589</v>
      </c>
    </row>
    <row r="74" spans="1:6" ht="19.5" customHeight="1">
      <c r="A74" s="56">
        <v>722432</v>
      </c>
      <c r="B74" s="31" t="s">
        <v>74</v>
      </c>
      <c r="C74" s="57">
        <v>300</v>
      </c>
      <c r="D74" s="57">
        <v>9</v>
      </c>
      <c r="E74" s="57">
        <v>100</v>
      </c>
      <c r="F74" s="91">
        <v>0</v>
      </c>
    </row>
    <row r="75" spans="1:9" ht="19.5" customHeight="1">
      <c r="A75" s="56">
        <v>722433</v>
      </c>
      <c r="B75" s="31" t="s">
        <v>75</v>
      </c>
      <c r="C75" s="57">
        <v>550000</v>
      </c>
      <c r="D75" s="57">
        <v>479891</v>
      </c>
      <c r="E75" s="57">
        <v>650000</v>
      </c>
      <c r="F75" s="91">
        <f aca="true" t="shared" si="11" ref="F75:F82">E75/C75</f>
        <v>1.1818181818181819</v>
      </c>
      <c r="I75" t="s">
        <v>0</v>
      </c>
    </row>
    <row r="76" spans="1:6" ht="19.5" customHeight="1">
      <c r="A76" s="56">
        <v>722435</v>
      </c>
      <c r="B76" s="31" t="s">
        <v>76</v>
      </c>
      <c r="C76" s="57">
        <v>160000</v>
      </c>
      <c r="D76" s="57">
        <v>42811</v>
      </c>
      <c r="E76" s="57">
        <v>70000</v>
      </c>
      <c r="F76" s="91">
        <f t="shared" si="11"/>
        <v>0.4375</v>
      </c>
    </row>
    <row r="77" spans="1:6" ht="19.5" customHeight="1">
      <c r="A77" s="56">
        <v>722436</v>
      </c>
      <c r="B77" s="31" t="s">
        <v>77</v>
      </c>
      <c r="C77" s="57">
        <v>20000</v>
      </c>
      <c r="D77" s="57">
        <v>20950</v>
      </c>
      <c r="E77" s="57">
        <v>30000</v>
      </c>
      <c r="F77" s="91">
        <f t="shared" si="11"/>
        <v>1.5</v>
      </c>
    </row>
    <row r="78" spans="1:6" ht="19.5" customHeight="1">
      <c r="A78" s="56">
        <v>722437</v>
      </c>
      <c r="B78" s="31" t="s">
        <v>78</v>
      </c>
      <c r="C78" s="57">
        <v>30000</v>
      </c>
      <c r="D78" s="57">
        <v>35589</v>
      </c>
      <c r="E78" s="57">
        <v>50000</v>
      </c>
      <c r="F78" s="91">
        <f t="shared" si="11"/>
        <v>1.6666666666666667</v>
      </c>
    </row>
    <row r="79" spans="1:6" ht="19.5" customHeight="1">
      <c r="A79" s="161">
        <v>722440</v>
      </c>
      <c r="B79" s="19" t="s">
        <v>80</v>
      </c>
      <c r="C79" s="48">
        <f>ABS(C80)</f>
        <v>200000</v>
      </c>
      <c r="D79" s="48">
        <f>ABS(D80)</f>
        <v>5010</v>
      </c>
      <c r="E79" s="48">
        <f>ABS(E80)</f>
        <v>200000</v>
      </c>
      <c r="F79" s="91">
        <f t="shared" si="11"/>
        <v>1</v>
      </c>
    </row>
    <row r="80" spans="1:6" ht="19.5" customHeight="1">
      <c r="A80" s="56">
        <v>722441</v>
      </c>
      <c r="B80" s="31" t="s">
        <v>81</v>
      </c>
      <c r="C80" s="57">
        <v>200000</v>
      </c>
      <c r="D80" s="57">
        <v>5010</v>
      </c>
      <c r="E80" s="57">
        <v>200000</v>
      </c>
      <c r="F80" s="91">
        <f t="shared" si="11"/>
        <v>1</v>
      </c>
    </row>
    <row r="81" spans="1:6" ht="19.5" customHeight="1">
      <c r="A81" s="161">
        <v>722460</v>
      </c>
      <c r="B81" s="19" t="s">
        <v>83</v>
      </c>
      <c r="C81" s="48">
        <f>ABS(C82+C83+C84)</f>
        <v>526000</v>
      </c>
      <c r="D81" s="48">
        <f>ABS(D82+D83+D84)</f>
        <v>253817</v>
      </c>
      <c r="E81" s="48">
        <f>ABS(E82+E83+E84)</f>
        <v>526000</v>
      </c>
      <c r="F81" s="91">
        <f t="shared" si="11"/>
        <v>1</v>
      </c>
    </row>
    <row r="82" spans="1:6" ht="19.5" customHeight="1">
      <c r="A82" s="80">
        <v>722462</v>
      </c>
      <c r="B82" s="31" t="s">
        <v>267</v>
      </c>
      <c r="C82" s="57">
        <v>500000</v>
      </c>
      <c r="D82" s="57">
        <v>243611</v>
      </c>
      <c r="E82" s="57">
        <v>500000</v>
      </c>
      <c r="F82" s="91">
        <f t="shared" si="11"/>
        <v>1</v>
      </c>
    </row>
    <row r="83" spans="1:6" ht="19.5" customHeight="1">
      <c r="A83" s="80">
        <v>722463</v>
      </c>
      <c r="B83" s="31" t="s">
        <v>271</v>
      </c>
      <c r="C83" s="57">
        <v>25000</v>
      </c>
      <c r="D83" s="57">
        <v>10206</v>
      </c>
      <c r="E83" s="57">
        <v>25000</v>
      </c>
      <c r="F83" s="91">
        <v>0</v>
      </c>
    </row>
    <row r="84" spans="1:6" ht="19.5" customHeight="1">
      <c r="A84" s="56">
        <v>722465</v>
      </c>
      <c r="B84" s="31" t="s">
        <v>82</v>
      </c>
      <c r="C84" s="57">
        <v>1000</v>
      </c>
      <c r="D84" s="57">
        <v>0</v>
      </c>
      <c r="E84" s="57">
        <v>1000</v>
      </c>
      <c r="F84" s="91">
        <f aca="true" t="shared" si="12" ref="F84:F102">E84/C84</f>
        <v>1</v>
      </c>
    </row>
    <row r="85" spans="1:6" ht="19.5" customHeight="1">
      <c r="A85" s="159">
        <v>722500</v>
      </c>
      <c r="B85" s="89" t="s">
        <v>84</v>
      </c>
      <c r="C85" s="96">
        <f>ABS(C86+C88+C91)</f>
        <v>349000</v>
      </c>
      <c r="D85" s="96">
        <f>ABS(D86+D88+D91)</f>
        <v>214472</v>
      </c>
      <c r="E85" s="96">
        <f>ABS(E86+E88+E91)</f>
        <v>333000</v>
      </c>
      <c r="F85" s="91">
        <f t="shared" si="12"/>
        <v>0.9541547277936963</v>
      </c>
    </row>
    <row r="86" spans="1:6" ht="19.5" customHeight="1">
      <c r="A86" s="161">
        <v>722510</v>
      </c>
      <c r="B86" s="19" t="s">
        <v>84</v>
      </c>
      <c r="C86" s="51">
        <f>ABS(C87)</f>
        <v>5000</v>
      </c>
      <c r="D86" s="51">
        <f>ABS(D87)</f>
        <v>2212</v>
      </c>
      <c r="E86" s="51">
        <f>ABS(E87)</f>
        <v>5000</v>
      </c>
      <c r="F86" s="91">
        <f t="shared" si="12"/>
        <v>1</v>
      </c>
    </row>
    <row r="87" spans="1:6" ht="18" customHeight="1">
      <c r="A87" s="56">
        <v>722515</v>
      </c>
      <c r="B87" s="31" t="s">
        <v>25</v>
      </c>
      <c r="C87" s="61">
        <v>5000</v>
      </c>
      <c r="D87" s="61">
        <v>2212</v>
      </c>
      <c r="E87" s="61">
        <v>5000</v>
      </c>
      <c r="F87" s="91">
        <f t="shared" si="12"/>
        <v>1</v>
      </c>
    </row>
    <row r="88" spans="1:12" ht="18" customHeight="1">
      <c r="A88" s="161">
        <v>722530</v>
      </c>
      <c r="B88" s="19" t="s">
        <v>85</v>
      </c>
      <c r="C88" s="51">
        <f>ABS(C89+C90)</f>
        <v>260000</v>
      </c>
      <c r="D88" s="51">
        <f>ABS(D89+D90)</f>
        <v>152121</v>
      </c>
      <c r="E88" s="51">
        <f>ABS(E89+E90)</f>
        <v>250000</v>
      </c>
      <c r="F88" s="91">
        <f t="shared" si="12"/>
        <v>0.9615384615384616</v>
      </c>
      <c r="L88" s="58"/>
    </row>
    <row r="89" spans="1:12" ht="18" customHeight="1">
      <c r="A89" s="56">
        <v>722531</v>
      </c>
      <c r="B89" s="31" t="s">
        <v>86</v>
      </c>
      <c r="C89" s="61">
        <v>100000</v>
      </c>
      <c r="D89" s="61">
        <v>66432</v>
      </c>
      <c r="E89" s="61">
        <v>100000</v>
      </c>
      <c r="F89" s="91">
        <f t="shared" si="12"/>
        <v>1</v>
      </c>
      <c r="L89" s="58"/>
    </row>
    <row r="90" spans="1:12" ht="18" customHeight="1">
      <c r="A90" s="56">
        <v>722532</v>
      </c>
      <c r="B90" s="31" t="s">
        <v>87</v>
      </c>
      <c r="C90" s="61">
        <v>160000</v>
      </c>
      <c r="D90" s="61">
        <v>85689</v>
      </c>
      <c r="E90" s="61">
        <v>150000</v>
      </c>
      <c r="F90" s="91">
        <f t="shared" si="12"/>
        <v>0.9375</v>
      </c>
      <c r="L90" s="58"/>
    </row>
    <row r="91" spans="1:12" ht="18" customHeight="1">
      <c r="A91" s="161">
        <v>722580</v>
      </c>
      <c r="B91" s="19" t="s">
        <v>88</v>
      </c>
      <c r="C91" s="51">
        <f>ABS(C92+C93+C94+C95)</f>
        <v>84000</v>
      </c>
      <c r="D91" s="51">
        <f>ABS(D92+D93+D94+D95)</f>
        <v>60139</v>
      </c>
      <c r="E91" s="51">
        <f>ABS(E92+E93+E94+E95)</f>
        <v>78000</v>
      </c>
      <c r="F91" s="91">
        <f t="shared" si="12"/>
        <v>0.9285714285714286</v>
      </c>
      <c r="L91" s="58"/>
    </row>
    <row r="92" spans="1:6" ht="18" customHeight="1">
      <c r="A92" s="56">
        <v>722581</v>
      </c>
      <c r="B92" s="31" t="s">
        <v>89</v>
      </c>
      <c r="C92" s="61">
        <v>60000</v>
      </c>
      <c r="D92" s="61">
        <v>50696</v>
      </c>
      <c r="E92" s="61">
        <v>60000</v>
      </c>
      <c r="F92" s="91">
        <f t="shared" si="12"/>
        <v>1</v>
      </c>
    </row>
    <row r="93" spans="1:6" ht="18" customHeight="1">
      <c r="A93" s="56">
        <v>722582</v>
      </c>
      <c r="B93" s="31" t="s">
        <v>90</v>
      </c>
      <c r="C93" s="61">
        <v>10000</v>
      </c>
      <c r="D93" s="61">
        <v>2617</v>
      </c>
      <c r="E93" s="61">
        <v>5000</v>
      </c>
      <c r="F93" s="91">
        <f t="shared" si="12"/>
        <v>0.5</v>
      </c>
    </row>
    <row r="94" spans="1:6" ht="18" customHeight="1">
      <c r="A94" s="56">
        <v>722583</v>
      </c>
      <c r="B94" s="31" t="s">
        <v>26</v>
      </c>
      <c r="C94" s="61">
        <v>8000</v>
      </c>
      <c r="D94" s="61">
        <v>4265</v>
      </c>
      <c r="E94" s="61">
        <v>8000</v>
      </c>
      <c r="F94" s="91">
        <f t="shared" si="12"/>
        <v>1</v>
      </c>
    </row>
    <row r="95" spans="1:6" ht="18" customHeight="1">
      <c r="A95" s="56">
        <v>722584</v>
      </c>
      <c r="B95" s="31" t="s">
        <v>249</v>
      </c>
      <c r="C95" s="61">
        <v>6000</v>
      </c>
      <c r="D95" s="61">
        <v>2561</v>
      </c>
      <c r="E95" s="61">
        <v>5000</v>
      </c>
      <c r="F95" s="91">
        <f t="shared" si="12"/>
        <v>0.8333333333333334</v>
      </c>
    </row>
    <row r="96" spans="1:6" ht="18" customHeight="1">
      <c r="A96" s="159">
        <v>722700</v>
      </c>
      <c r="B96" s="89" t="s">
        <v>31</v>
      </c>
      <c r="C96" s="96">
        <f aca="true" t="shared" si="13" ref="C96:E97">ABS(C97)</f>
        <v>15000</v>
      </c>
      <c r="D96" s="96">
        <f t="shared" si="13"/>
        <v>13351</v>
      </c>
      <c r="E96" s="96">
        <f t="shared" si="13"/>
        <v>15000</v>
      </c>
      <c r="F96" s="91">
        <f t="shared" si="12"/>
        <v>1</v>
      </c>
    </row>
    <row r="97" spans="1:6" ht="18" customHeight="1">
      <c r="A97" s="161">
        <v>722710</v>
      </c>
      <c r="B97" s="19" t="s">
        <v>91</v>
      </c>
      <c r="C97" s="51">
        <f t="shared" si="13"/>
        <v>15000</v>
      </c>
      <c r="D97" s="51">
        <f t="shared" si="13"/>
        <v>13351</v>
      </c>
      <c r="E97" s="51">
        <f t="shared" si="13"/>
        <v>15000</v>
      </c>
      <c r="F97" s="91">
        <f t="shared" si="12"/>
        <v>1</v>
      </c>
    </row>
    <row r="98" spans="1:9" ht="18" customHeight="1">
      <c r="A98" s="56">
        <v>722719</v>
      </c>
      <c r="B98" s="31" t="s">
        <v>92</v>
      </c>
      <c r="C98" s="61">
        <v>15000</v>
      </c>
      <c r="D98" s="61">
        <v>13351</v>
      </c>
      <c r="E98" s="61">
        <v>15000</v>
      </c>
      <c r="F98" s="91">
        <f t="shared" si="12"/>
        <v>1</v>
      </c>
      <c r="I98" s="110"/>
    </row>
    <row r="99" spans="1:6" ht="18" customHeight="1">
      <c r="A99" s="22">
        <v>723000</v>
      </c>
      <c r="B99" s="59" t="s">
        <v>93</v>
      </c>
      <c r="C99" s="60">
        <f aca="true" t="shared" si="14" ref="C99:E100">ABS(C100)</f>
        <v>22200</v>
      </c>
      <c r="D99" s="60">
        <f t="shared" si="14"/>
        <v>3924</v>
      </c>
      <c r="E99" s="60">
        <f t="shared" si="14"/>
        <v>15000</v>
      </c>
      <c r="F99" s="49">
        <f t="shared" si="12"/>
        <v>0.6756756756756757</v>
      </c>
    </row>
    <row r="100" spans="1:6" ht="18" customHeight="1">
      <c r="A100" s="84">
        <v>723100</v>
      </c>
      <c r="B100" s="85" t="s">
        <v>93</v>
      </c>
      <c r="C100" s="97">
        <f t="shared" si="14"/>
        <v>22200</v>
      </c>
      <c r="D100" s="97">
        <f t="shared" si="14"/>
        <v>3924</v>
      </c>
      <c r="E100" s="97">
        <f t="shared" si="14"/>
        <v>15000</v>
      </c>
      <c r="F100" s="49">
        <f t="shared" si="12"/>
        <v>0.6756756756756757</v>
      </c>
    </row>
    <row r="101" spans="1:6" ht="18" customHeight="1">
      <c r="A101" s="76">
        <v>723130</v>
      </c>
      <c r="B101" s="77" t="s">
        <v>94</v>
      </c>
      <c r="C101" s="98">
        <f>ABS(C102+C103)</f>
        <v>22200</v>
      </c>
      <c r="D101" s="98">
        <f>ABS(D102+D103)</f>
        <v>3924</v>
      </c>
      <c r="E101" s="98">
        <f>ABS(E102+E103)</f>
        <v>15000</v>
      </c>
      <c r="F101" s="49">
        <f t="shared" si="12"/>
        <v>0.6756756756756757</v>
      </c>
    </row>
    <row r="102" spans="1:6" ht="18" customHeight="1">
      <c r="A102" s="81">
        <v>723131</v>
      </c>
      <c r="B102" s="83" t="s">
        <v>95</v>
      </c>
      <c r="C102" s="99">
        <v>21700</v>
      </c>
      <c r="D102" s="99">
        <v>3924</v>
      </c>
      <c r="E102" s="99">
        <v>14500</v>
      </c>
      <c r="F102" s="49">
        <f t="shared" si="12"/>
        <v>0.6682027649769585</v>
      </c>
    </row>
    <row r="103" spans="1:6" ht="18" customHeight="1">
      <c r="A103" s="81">
        <v>723139</v>
      </c>
      <c r="B103" s="83" t="s">
        <v>31</v>
      </c>
      <c r="C103" s="99">
        <v>500</v>
      </c>
      <c r="D103" s="99">
        <v>0</v>
      </c>
      <c r="E103" s="99">
        <v>500</v>
      </c>
      <c r="F103" s="49">
        <v>0</v>
      </c>
    </row>
    <row r="104" spans="1:6" ht="18" customHeight="1">
      <c r="A104" s="10">
        <v>730000</v>
      </c>
      <c r="B104" s="45" t="s">
        <v>21</v>
      </c>
      <c r="C104" s="46">
        <f>ABS(C105+C113)</f>
        <v>510000</v>
      </c>
      <c r="D104" s="46">
        <f>ABS(D105+D113)</f>
        <v>366654</v>
      </c>
      <c r="E104" s="46">
        <f>ABS(E105+E113)</f>
        <v>524000</v>
      </c>
      <c r="F104" s="47">
        <f aca="true" t="shared" si="15" ref="F104:F109">E104/C104</f>
        <v>1.0274509803921568</v>
      </c>
    </row>
    <row r="105" spans="1:6" ht="18" customHeight="1">
      <c r="A105" s="165">
        <v>732000</v>
      </c>
      <c r="B105" s="100" t="s">
        <v>96</v>
      </c>
      <c r="C105" s="101">
        <f>ABS(C106)</f>
        <v>470000</v>
      </c>
      <c r="D105" s="101">
        <f>ABS(D106)</f>
        <v>288870</v>
      </c>
      <c r="E105" s="101">
        <f>ABS(E106)</f>
        <v>480000</v>
      </c>
      <c r="F105" s="47">
        <f t="shared" si="15"/>
        <v>1.0212765957446808</v>
      </c>
    </row>
    <row r="106" spans="1:6" ht="18" customHeight="1">
      <c r="A106" s="162">
        <v>732100</v>
      </c>
      <c r="B106" s="66" t="s">
        <v>22</v>
      </c>
      <c r="C106" s="67">
        <f>ABS(C107+C110)</f>
        <v>470000</v>
      </c>
      <c r="D106" s="67">
        <f>ABS(D107+D110)</f>
        <v>288870</v>
      </c>
      <c r="E106" s="67">
        <f>ABS(E107+E110)</f>
        <v>480000</v>
      </c>
      <c r="F106" s="47">
        <f t="shared" si="15"/>
        <v>1.0212765957446808</v>
      </c>
    </row>
    <row r="107" spans="1:6" ht="18" customHeight="1">
      <c r="A107" s="163">
        <v>732110</v>
      </c>
      <c r="B107" s="105" t="s">
        <v>22</v>
      </c>
      <c r="C107" s="106">
        <f>ABS(C108+C109)</f>
        <v>440000</v>
      </c>
      <c r="D107" s="106">
        <f>ABS(D108+D109)</f>
        <v>243675</v>
      </c>
      <c r="E107" s="106">
        <f>ABS(E108+E109)</f>
        <v>420000</v>
      </c>
      <c r="F107" s="47">
        <f t="shared" si="15"/>
        <v>0.9545454545454546</v>
      </c>
    </row>
    <row r="108" spans="1:6" ht="18" customHeight="1">
      <c r="A108" s="102">
        <v>732112</v>
      </c>
      <c r="B108" s="184" t="s">
        <v>97</v>
      </c>
      <c r="C108" s="107">
        <v>50000</v>
      </c>
      <c r="D108" s="107">
        <v>10000</v>
      </c>
      <c r="E108" s="107">
        <v>20000</v>
      </c>
      <c r="F108" s="47">
        <f t="shared" si="15"/>
        <v>0.4</v>
      </c>
    </row>
    <row r="109" spans="1:6" ht="18" customHeight="1">
      <c r="A109" s="102">
        <v>732114</v>
      </c>
      <c r="B109" s="184" t="s">
        <v>98</v>
      </c>
      <c r="C109" s="107">
        <v>390000</v>
      </c>
      <c r="D109" s="107">
        <v>233675</v>
      </c>
      <c r="E109" s="107">
        <v>400000</v>
      </c>
      <c r="F109" s="47">
        <f t="shared" si="15"/>
        <v>1.0256410256410255</v>
      </c>
    </row>
    <row r="110" spans="1:6" ht="18" customHeight="1">
      <c r="A110" s="164">
        <v>732130</v>
      </c>
      <c r="B110" s="184" t="s">
        <v>311</v>
      </c>
      <c r="C110" s="107">
        <f>SUM(C111+C112)</f>
        <v>30000</v>
      </c>
      <c r="D110" s="107">
        <f>SUM(D111+D112)</f>
        <v>45195</v>
      </c>
      <c r="E110" s="107">
        <f>SUM(E111+E112)</f>
        <v>60000</v>
      </c>
      <c r="F110" s="47">
        <v>0</v>
      </c>
    </row>
    <row r="111" spans="1:6" ht="18" customHeight="1">
      <c r="A111" s="102">
        <v>732131</v>
      </c>
      <c r="B111" s="184" t="s">
        <v>312</v>
      </c>
      <c r="C111" s="107">
        <v>20000</v>
      </c>
      <c r="D111" s="107">
        <v>40995</v>
      </c>
      <c r="E111" s="107">
        <v>50000</v>
      </c>
      <c r="F111" s="47">
        <v>0</v>
      </c>
    </row>
    <row r="112" spans="1:6" ht="18" customHeight="1">
      <c r="A112" s="102">
        <v>732133</v>
      </c>
      <c r="B112" s="184" t="s">
        <v>313</v>
      </c>
      <c r="C112" s="107">
        <v>10000</v>
      </c>
      <c r="D112" s="107">
        <v>4200</v>
      </c>
      <c r="E112" s="107">
        <v>10000</v>
      </c>
      <c r="F112" s="47">
        <v>0</v>
      </c>
    </row>
    <row r="113" spans="1:6" ht="18" customHeight="1">
      <c r="A113" s="162">
        <v>733000</v>
      </c>
      <c r="B113" s="66" t="s">
        <v>99</v>
      </c>
      <c r="C113" s="67">
        <f>ABS(C114+C117)</f>
        <v>40000</v>
      </c>
      <c r="D113" s="67">
        <f>ABS(D114+D117)</f>
        <v>77784</v>
      </c>
      <c r="E113" s="67">
        <f>ABS(E114+E117)</f>
        <v>44000</v>
      </c>
      <c r="F113" s="47">
        <f aca="true" t="shared" si="16" ref="F113:F119">E113/C113</f>
        <v>1.1</v>
      </c>
    </row>
    <row r="114" spans="1:6" ht="18" customHeight="1">
      <c r="A114" s="163">
        <v>733100</v>
      </c>
      <c r="B114" s="52" t="s">
        <v>99</v>
      </c>
      <c r="C114" s="53">
        <f aca="true" t="shared" si="17" ref="C114:E115">ABS(C115)</f>
        <v>30000</v>
      </c>
      <c r="D114" s="53">
        <f t="shared" si="17"/>
        <v>77784</v>
      </c>
      <c r="E114" s="53">
        <f t="shared" si="17"/>
        <v>34000</v>
      </c>
      <c r="F114" s="47">
        <f t="shared" si="16"/>
        <v>1.1333333333333333</v>
      </c>
    </row>
    <row r="115" spans="1:6" ht="18" customHeight="1">
      <c r="A115" s="163">
        <v>733110</v>
      </c>
      <c r="B115" s="52" t="s">
        <v>100</v>
      </c>
      <c r="C115" s="53">
        <f t="shared" si="17"/>
        <v>30000</v>
      </c>
      <c r="D115" s="53">
        <f t="shared" si="17"/>
        <v>77784</v>
      </c>
      <c r="E115" s="53">
        <f t="shared" si="17"/>
        <v>34000</v>
      </c>
      <c r="F115" s="47">
        <f t="shared" si="16"/>
        <v>1.1333333333333333</v>
      </c>
    </row>
    <row r="116" spans="1:6" ht="18" customHeight="1">
      <c r="A116" s="102">
        <v>733112</v>
      </c>
      <c r="B116" s="103" t="s">
        <v>101</v>
      </c>
      <c r="C116" s="104">
        <v>30000</v>
      </c>
      <c r="D116" s="104">
        <v>77784</v>
      </c>
      <c r="E116" s="104">
        <v>34000</v>
      </c>
      <c r="F116" s="47">
        <f t="shared" si="16"/>
        <v>1.1333333333333333</v>
      </c>
    </row>
    <row r="117" spans="1:6" ht="18" customHeight="1">
      <c r="A117" s="164">
        <v>733120</v>
      </c>
      <c r="B117" s="52" t="s">
        <v>272</v>
      </c>
      <c r="C117" s="104">
        <f>ABS(C118)</f>
        <v>10000</v>
      </c>
      <c r="D117" s="104">
        <f>ABS(D118)</f>
        <v>0</v>
      </c>
      <c r="E117" s="104">
        <f>ABS(E118)</f>
        <v>10000</v>
      </c>
      <c r="F117" s="47">
        <f t="shared" si="16"/>
        <v>1</v>
      </c>
    </row>
    <row r="118" spans="1:6" ht="18" customHeight="1">
      <c r="A118" s="102">
        <v>733122</v>
      </c>
      <c r="B118" s="103" t="s">
        <v>273</v>
      </c>
      <c r="C118" s="104">
        <v>10000</v>
      </c>
      <c r="D118" s="104">
        <v>0</v>
      </c>
      <c r="E118" s="104">
        <v>10000</v>
      </c>
      <c r="F118" s="47">
        <f t="shared" si="16"/>
        <v>1</v>
      </c>
    </row>
    <row r="119" spans="1:6" ht="18" customHeight="1">
      <c r="A119" s="111">
        <v>740000</v>
      </c>
      <c r="B119" s="112" t="s">
        <v>32</v>
      </c>
      <c r="C119" s="113">
        <f>ABS(C120+C124)</f>
        <v>1300000</v>
      </c>
      <c r="D119" s="113">
        <f>ABS(D120+D124)</f>
        <v>478970</v>
      </c>
      <c r="E119" s="113">
        <f>ABS(E120+E124)</f>
        <v>920000</v>
      </c>
      <c r="F119" s="47">
        <f t="shared" si="16"/>
        <v>0.7076923076923077</v>
      </c>
    </row>
    <row r="120" spans="1:6" ht="18" customHeight="1">
      <c r="A120" s="189">
        <v>741000</v>
      </c>
      <c r="B120" s="190" t="s">
        <v>314</v>
      </c>
      <c r="C120" s="187">
        <f aca="true" t="shared" si="18" ref="C120:E122">ABS(C121)</f>
        <v>25000</v>
      </c>
      <c r="D120" s="187">
        <f t="shared" si="18"/>
        <v>130615</v>
      </c>
      <c r="E120" s="187">
        <f t="shared" si="18"/>
        <v>100000</v>
      </c>
      <c r="F120" s="47">
        <v>0</v>
      </c>
    </row>
    <row r="121" spans="1:6" ht="18" customHeight="1">
      <c r="A121" s="188">
        <v>741100</v>
      </c>
      <c r="B121" s="191" t="s">
        <v>314</v>
      </c>
      <c r="C121" s="192">
        <f t="shared" si="18"/>
        <v>25000</v>
      </c>
      <c r="D121" s="192">
        <f t="shared" si="18"/>
        <v>130615</v>
      </c>
      <c r="E121" s="192">
        <f t="shared" si="18"/>
        <v>100000</v>
      </c>
      <c r="F121" s="47">
        <v>0</v>
      </c>
    </row>
    <row r="122" spans="1:6" ht="18" customHeight="1">
      <c r="A122" s="188">
        <v>741110</v>
      </c>
      <c r="B122" s="191" t="s">
        <v>314</v>
      </c>
      <c r="C122" s="192">
        <f t="shared" si="18"/>
        <v>25000</v>
      </c>
      <c r="D122" s="192">
        <f t="shared" si="18"/>
        <v>130615</v>
      </c>
      <c r="E122" s="192">
        <f t="shared" si="18"/>
        <v>100000</v>
      </c>
      <c r="F122" s="47">
        <v>0</v>
      </c>
    </row>
    <row r="123" spans="1:6" ht="18" customHeight="1">
      <c r="A123" s="188">
        <v>741111</v>
      </c>
      <c r="B123" s="191" t="s">
        <v>314</v>
      </c>
      <c r="C123" s="192">
        <v>25000</v>
      </c>
      <c r="D123" s="192">
        <v>130615</v>
      </c>
      <c r="E123" s="192">
        <v>100000</v>
      </c>
      <c r="F123" s="47">
        <v>0</v>
      </c>
    </row>
    <row r="124" spans="1:6" ht="18" customHeight="1">
      <c r="A124" s="162">
        <v>742000</v>
      </c>
      <c r="B124" s="69" t="s">
        <v>33</v>
      </c>
      <c r="C124" s="67">
        <f aca="true" t="shared" si="19" ref="C124:E125">ABS(C125)</f>
        <v>1275000</v>
      </c>
      <c r="D124" s="67">
        <f t="shared" si="19"/>
        <v>348355</v>
      </c>
      <c r="E124" s="67">
        <f t="shared" si="19"/>
        <v>820000</v>
      </c>
      <c r="F124" s="47">
        <f>E124/C124</f>
        <v>0.6431372549019608</v>
      </c>
    </row>
    <row r="125" spans="1:6" ht="18" customHeight="1">
      <c r="A125" s="164">
        <v>742100</v>
      </c>
      <c r="B125" s="69" t="s">
        <v>33</v>
      </c>
      <c r="C125" s="106">
        <f t="shared" si="19"/>
        <v>1275000</v>
      </c>
      <c r="D125" s="106">
        <f t="shared" si="19"/>
        <v>348355</v>
      </c>
      <c r="E125" s="106">
        <f t="shared" si="19"/>
        <v>820000</v>
      </c>
      <c r="F125" s="47">
        <f>E125/C125</f>
        <v>0.6431372549019608</v>
      </c>
    </row>
    <row r="126" spans="1:6" ht="18" customHeight="1">
      <c r="A126" s="164">
        <v>742110</v>
      </c>
      <c r="B126" s="69" t="s">
        <v>33</v>
      </c>
      <c r="C126" s="106">
        <f>ABS(C127+C128)</f>
        <v>1275000</v>
      </c>
      <c r="D126" s="106">
        <f>ABS(D127+D128)</f>
        <v>348355</v>
      </c>
      <c r="E126" s="106">
        <f>ABS(E127+E128)</f>
        <v>820000</v>
      </c>
      <c r="F126" s="47">
        <f>E126/C126</f>
        <v>0.6431372549019608</v>
      </c>
    </row>
    <row r="127" spans="1:6" ht="18" customHeight="1">
      <c r="A127" s="108">
        <v>742112</v>
      </c>
      <c r="B127" s="109" t="s">
        <v>103</v>
      </c>
      <c r="C127" s="107">
        <v>575000</v>
      </c>
      <c r="D127" s="107">
        <v>100582</v>
      </c>
      <c r="E127" s="107">
        <v>400000</v>
      </c>
      <c r="F127" s="47">
        <f>E127/C127</f>
        <v>0.6956521739130435</v>
      </c>
    </row>
    <row r="128" spans="1:6" ht="18" customHeight="1">
      <c r="A128" s="102">
        <v>742114</v>
      </c>
      <c r="B128" s="103" t="s">
        <v>102</v>
      </c>
      <c r="C128" s="104">
        <v>700000</v>
      </c>
      <c r="D128" s="104">
        <v>247773</v>
      </c>
      <c r="E128" s="104">
        <v>420000</v>
      </c>
      <c r="F128" s="47">
        <f>E128/C128</f>
        <v>0.6</v>
      </c>
    </row>
    <row r="129" spans="1:6" ht="18" customHeight="1">
      <c r="A129" s="203">
        <v>770000</v>
      </c>
      <c r="B129" s="89" t="s">
        <v>266</v>
      </c>
      <c r="C129" s="95">
        <v>10000</v>
      </c>
      <c r="D129" s="95">
        <v>0</v>
      </c>
      <c r="E129" s="95">
        <v>10000</v>
      </c>
      <c r="F129" s="202">
        <v>0</v>
      </c>
    </row>
    <row r="130" spans="1:6" ht="18" customHeight="1">
      <c r="A130" s="203">
        <v>810000</v>
      </c>
      <c r="B130" s="89" t="s">
        <v>333</v>
      </c>
      <c r="C130" s="95">
        <f>ABS(C131)</f>
        <v>1700000</v>
      </c>
      <c r="D130" s="95">
        <f>ABS(D131)</f>
        <v>1700000</v>
      </c>
      <c r="E130" s="95">
        <f>ABS(E131)</f>
        <v>0</v>
      </c>
      <c r="F130" s="202">
        <v>0</v>
      </c>
    </row>
    <row r="131" spans="1:6" ht="18" customHeight="1">
      <c r="A131" s="160">
        <v>814000</v>
      </c>
      <c r="B131" s="204" t="s">
        <v>303</v>
      </c>
      <c r="C131" s="205">
        <f aca="true" t="shared" si="20" ref="C131:E132">C132</f>
        <v>1700000</v>
      </c>
      <c r="D131" s="205">
        <f t="shared" si="20"/>
        <v>1700000</v>
      </c>
      <c r="E131" s="205">
        <f t="shared" si="20"/>
        <v>0</v>
      </c>
      <c r="F131" s="202">
        <v>0</v>
      </c>
    </row>
    <row r="132" spans="1:6" ht="18" customHeight="1">
      <c r="A132" s="182">
        <v>814200</v>
      </c>
      <c r="B132" s="204" t="s">
        <v>324</v>
      </c>
      <c r="C132" s="205">
        <f t="shared" si="20"/>
        <v>1700000</v>
      </c>
      <c r="D132" s="205">
        <f t="shared" si="20"/>
        <v>1700000</v>
      </c>
      <c r="E132" s="205">
        <f t="shared" si="20"/>
        <v>0</v>
      </c>
      <c r="F132" s="202">
        <v>0</v>
      </c>
    </row>
    <row r="133" spans="1:6" ht="18" customHeight="1">
      <c r="A133" s="206">
        <v>814212</v>
      </c>
      <c r="B133" s="207" t="s">
        <v>325</v>
      </c>
      <c r="C133" s="208">
        <v>1700000</v>
      </c>
      <c r="D133" s="208">
        <v>1700000</v>
      </c>
      <c r="E133" s="208">
        <v>0</v>
      </c>
      <c r="F133" s="202">
        <v>0</v>
      </c>
    </row>
    <row r="134" spans="1:6" ht="18" customHeight="1">
      <c r="A134" s="215" t="s">
        <v>23</v>
      </c>
      <c r="B134" s="216"/>
      <c r="C134" s="198">
        <f>ABS(C6+C51+C104+C119+C129)</f>
        <v>9295000</v>
      </c>
      <c r="D134" s="198">
        <f>ABS(D6+D51+D104+D119+D129)</f>
        <v>6407677</v>
      </c>
      <c r="E134" s="198">
        <f>ABS(E6+E51+E104+E119+E129)</f>
        <v>9550000</v>
      </c>
      <c r="F134" s="185">
        <f>E134/C134</f>
        <v>1.0274341043571813</v>
      </c>
    </row>
    <row r="135" spans="1:6" ht="18" customHeight="1" thickBot="1">
      <c r="A135" s="213" t="s">
        <v>104</v>
      </c>
      <c r="B135" s="214"/>
      <c r="C135" s="200">
        <f>ABS(C6+C51+C104+C119+C129+C130)</f>
        <v>10995000</v>
      </c>
      <c r="D135" s="200">
        <f>ABS(D6+D51+D104+D119+D129+D130)</f>
        <v>8107677</v>
      </c>
      <c r="E135" s="200">
        <f>ABS(E6+E51+E104+E119+E129+E130)</f>
        <v>9550000</v>
      </c>
      <c r="F135" s="201">
        <f>E135/C135</f>
        <v>0.8685766257389722</v>
      </c>
    </row>
    <row r="136" spans="4:5" ht="18" customHeight="1" thickTop="1">
      <c r="D136" s="54"/>
      <c r="E136" s="54"/>
    </row>
    <row r="137" spans="4:5" ht="18" customHeight="1">
      <c r="D137" s="54"/>
      <c r="E137" s="54"/>
    </row>
    <row r="138" ht="18" customHeight="1">
      <c r="D138" s="54"/>
    </row>
    <row r="139" ht="18" customHeight="1">
      <c r="D139" s="54"/>
    </row>
    <row r="140" ht="18" customHeight="1">
      <c r="D140" s="54"/>
    </row>
    <row r="141" ht="18" customHeight="1">
      <c r="D141" s="54"/>
    </row>
    <row r="142" ht="18" customHeight="1">
      <c r="D142" s="54"/>
    </row>
    <row r="143" ht="18" customHeight="1">
      <c r="D143" s="54"/>
    </row>
    <row r="144" ht="19.5" customHeight="1">
      <c r="D144" s="54"/>
    </row>
    <row r="145" ht="18" customHeight="1">
      <c r="D145" s="54"/>
    </row>
    <row r="146" ht="18" customHeight="1">
      <c r="D146" s="54"/>
    </row>
    <row r="147" ht="18" customHeight="1">
      <c r="D147" s="54"/>
    </row>
    <row r="148" ht="19.5" customHeight="1"/>
    <row r="149" ht="19.5" customHeight="1">
      <c r="D149" s="54"/>
    </row>
    <row r="150" ht="12.75">
      <c r="D150" s="54"/>
    </row>
    <row r="153" ht="12.75">
      <c r="D153" s="54"/>
    </row>
    <row r="154" ht="12.75">
      <c r="D154" s="54"/>
    </row>
    <row r="155" ht="12.75">
      <c r="D155" s="54"/>
    </row>
    <row r="156" ht="12.75">
      <c r="D156" s="54"/>
    </row>
    <row r="157" ht="12.75">
      <c r="D157" s="54"/>
    </row>
    <row r="158" ht="12.75">
      <c r="D158" s="54"/>
    </row>
    <row r="159" ht="12.75">
      <c r="D159" s="54"/>
    </row>
    <row r="160" ht="12.75">
      <c r="D160" s="54"/>
    </row>
    <row r="161" ht="12.75">
      <c r="D161" s="54"/>
    </row>
    <row r="162" ht="12.75">
      <c r="D162" s="54"/>
    </row>
    <row r="163" ht="12.75">
      <c r="D163" s="54"/>
    </row>
    <row r="164" ht="12.75">
      <c r="D164" s="54"/>
    </row>
    <row r="165" ht="12.75">
      <c r="D165" s="54"/>
    </row>
    <row r="166" ht="12.75">
      <c r="D166" s="54"/>
    </row>
    <row r="167" ht="12.75">
      <c r="D167" s="54"/>
    </row>
    <row r="168" ht="12.75">
      <c r="D168" s="54"/>
    </row>
    <row r="169" ht="12.75">
      <c r="D169" s="54"/>
    </row>
    <row r="171" ht="12.75">
      <c r="D171" s="54"/>
    </row>
    <row r="174" ht="12.75">
      <c r="D174" s="54"/>
    </row>
    <row r="175" ht="12.75">
      <c r="D175" s="54"/>
    </row>
    <row r="176" ht="12.75">
      <c r="D176" s="54"/>
    </row>
    <row r="177" ht="12.75">
      <c r="D177" s="54"/>
    </row>
    <row r="178" ht="12.75">
      <c r="D178" s="54"/>
    </row>
    <row r="179" ht="12.75">
      <c r="D179" s="54"/>
    </row>
    <row r="180" ht="12.75">
      <c r="D180" s="54"/>
    </row>
    <row r="181" ht="12.75">
      <c r="D181" s="54"/>
    </row>
    <row r="182" ht="12.75">
      <c r="D182" s="54"/>
    </row>
    <row r="183" ht="12.75">
      <c r="D183" s="54"/>
    </row>
    <row r="187" ht="12.75">
      <c r="D187" s="54"/>
    </row>
    <row r="188" ht="12.75">
      <c r="D188" s="54"/>
    </row>
    <row r="189" ht="12.75">
      <c r="D189" s="54"/>
    </row>
    <row r="190" ht="12.75">
      <c r="D190" s="54"/>
    </row>
    <row r="192" ht="12.75">
      <c r="D192" s="54"/>
    </row>
    <row r="193" ht="12.75">
      <c r="D193" s="54"/>
    </row>
    <row r="194" ht="12.75">
      <c r="D194" s="54"/>
    </row>
    <row r="196" ht="12.75">
      <c r="D196" s="54"/>
    </row>
    <row r="197" ht="12.75">
      <c r="D197" s="54"/>
    </row>
    <row r="198" ht="12.75">
      <c r="D198" s="54"/>
    </row>
    <row r="199" ht="12.75">
      <c r="D199" s="54"/>
    </row>
    <row r="200" ht="12.75">
      <c r="D200" s="54"/>
    </row>
    <row r="203" ht="12.75">
      <c r="D203" s="54"/>
    </row>
    <row r="204" ht="12.75">
      <c r="D204" s="54"/>
    </row>
    <row r="205" ht="12.75">
      <c r="D205" s="54"/>
    </row>
    <row r="206" ht="12.75">
      <c r="D206" s="54"/>
    </row>
    <row r="207" ht="12.75">
      <c r="D207" s="54"/>
    </row>
    <row r="208" ht="12.75">
      <c r="D208" s="54"/>
    </row>
    <row r="209" ht="12.75">
      <c r="D209" s="54"/>
    </row>
    <row r="210" ht="12.75">
      <c r="D210" s="54"/>
    </row>
    <row r="211" ht="12.75">
      <c r="D211" s="54"/>
    </row>
    <row r="212" ht="12.75">
      <c r="D212" s="54"/>
    </row>
    <row r="213" ht="12.75">
      <c r="D213" s="54"/>
    </row>
    <row r="214" ht="12.75">
      <c r="D214" s="54"/>
    </row>
    <row r="215" ht="12.75">
      <c r="D215" s="54"/>
    </row>
    <row r="216" ht="12.75">
      <c r="D216" s="54"/>
    </row>
    <row r="217" ht="12.75">
      <c r="D217" s="54"/>
    </row>
    <row r="218" ht="12.75">
      <c r="D218" s="54"/>
    </row>
    <row r="219" ht="12.75">
      <c r="D219" s="54"/>
    </row>
  </sheetData>
  <sheetProtection/>
  <mergeCells count="4">
    <mergeCell ref="D1:F1"/>
    <mergeCell ref="A2:F2"/>
    <mergeCell ref="A135:B135"/>
    <mergeCell ref="A134:B134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1"/>
  <sheetViews>
    <sheetView tabSelected="1" view="pageLayout" zoomScaleNormal="136" zoomScaleSheetLayoutView="100" workbookViewId="0" topLeftCell="A1">
      <selection activeCell="R10" sqref="R10"/>
    </sheetView>
  </sheetViews>
  <sheetFormatPr defaultColWidth="9.140625" defaultRowHeight="12.75"/>
  <cols>
    <col min="1" max="1" width="10.421875" style="0" customWidth="1"/>
    <col min="2" max="2" width="36.28125" style="0" customWidth="1"/>
    <col min="3" max="4" width="11.28125" style="0" customWidth="1"/>
    <col min="5" max="5" width="11.8515625" style="0" customWidth="1"/>
    <col min="6" max="6" width="6.57421875" style="0" customWidth="1"/>
    <col min="7" max="7" width="12.421875" style="0" customWidth="1"/>
  </cols>
  <sheetData>
    <row r="1" spans="1:8" ht="20.25" customHeight="1" thickTop="1">
      <c r="A1" s="219" t="s">
        <v>338</v>
      </c>
      <c r="B1" s="220"/>
      <c r="C1" s="220"/>
      <c r="D1" s="220"/>
      <c r="E1" s="220"/>
      <c r="F1" s="221"/>
      <c r="G1" s="2"/>
      <c r="H1" s="2"/>
    </row>
    <row r="2" spans="1:6" ht="41.25" customHeight="1">
      <c r="A2" s="3" t="s">
        <v>337</v>
      </c>
      <c r="B2" s="4" t="s">
        <v>2</v>
      </c>
      <c r="C2" s="181" t="s">
        <v>326</v>
      </c>
      <c r="D2" s="181" t="s">
        <v>327</v>
      </c>
      <c r="E2" s="181" t="s">
        <v>328</v>
      </c>
      <c r="F2" s="5" t="s">
        <v>24</v>
      </c>
    </row>
    <row r="3" spans="1:6" ht="9" customHeight="1">
      <c r="A3" s="6">
        <v>1</v>
      </c>
      <c r="B3" s="7">
        <v>2</v>
      </c>
      <c r="C3" s="8">
        <v>3</v>
      </c>
      <c r="D3" s="8">
        <v>4</v>
      </c>
      <c r="E3" s="8">
        <v>5</v>
      </c>
      <c r="F3" s="9">
        <v>6</v>
      </c>
    </row>
    <row r="4" spans="1:6" ht="15.75" customHeight="1">
      <c r="A4" s="10">
        <v>600001</v>
      </c>
      <c r="B4" s="11" t="s">
        <v>106</v>
      </c>
      <c r="C4" s="12">
        <f>ABS(C5+C7)</f>
        <v>5576000</v>
      </c>
      <c r="D4" s="12">
        <f>ABS(D5+D7)</f>
        <v>4559846</v>
      </c>
      <c r="E4" s="12">
        <f>ABS(E5+E7)</f>
        <v>6017000</v>
      </c>
      <c r="F4" s="13">
        <f>E4/C4</f>
        <v>1.0790889526542324</v>
      </c>
    </row>
    <row r="5" spans="1:6" ht="15.75" customHeight="1">
      <c r="A5" s="116">
        <v>600001</v>
      </c>
      <c r="B5" s="117" t="s">
        <v>253</v>
      </c>
      <c r="C5" s="114">
        <f>ABS(C6)</f>
        <v>10000</v>
      </c>
      <c r="D5" s="114">
        <f>ABS(D6)</f>
        <v>0</v>
      </c>
      <c r="E5" s="114">
        <f>ABS(E6)</f>
        <v>10000</v>
      </c>
      <c r="F5" s="149">
        <f aca="true" t="shared" si="0" ref="F5:F45">E5/C5</f>
        <v>1</v>
      </c>
    </row>
    <row r="6" spans="1:6" ht="15.75" customHeight="1">
      <c r="A6" s="81">
        <v>600001</v>
      </c>
      <c r="B6" s="118" t="s">
        <v>253</v>
      </c>
      <c r="C6" s="119">
        <v>10000</v>
      </c>
      <c r="D6" s="119">
        <v>0</v>
      </c>
      <c r="E6" s="119">
        <v>10000</v>
      </c>
      <c r="F6" s="149">
        <f t="shared" si="0"/>
        <v>1</v>
      </c>
    </row>
    <row r="7" spans="1:6" ht="15.75" customHeight="1">
      <c r="A7" s="10">
        <v>610000</v>
      </c>
      <c r="B7" s="11" t="s">
        <v>105</v>
      </c>
      <c r="C7" s="12">
        <f>ABS(C8+C25+C34+C128+C167)</f>
        <v>5566000</v>
      </c>
      <c r="D7" s="12">
        <f>ABS(D8+D25+D34+D128+D167)</f>
        <v>4559846</v>
      </c>
      <c r="E7" s="12">
        <f>ABS(E8+E25+E34+E128+E167)</f>
        <v>6007000</v>
      </c>
      <c r="F7" s="13">
        <f t="shared" si="0"/>
        <v>1.0792310456342078</v>
      </c>
    </row>
    <row r="8" spans="1:6" ht="15.75" customHeight="1">
      <c r="A8" s="10">
        <v>611000</v>
      </c>
      <c r="B8" s="11" t="s">
        <v>254</v>
      </c>
      <c r="C8" s="12">
        <f>ABS(C9+C16)</f>
        <v>2283500</v>
      </c>
      <c r="D8" s="12">
        <f>ABS(D9+D16)</f>
        <v>1806964</v>
      </c>
      <c r="E8" s="12">
        <f>ABS(E9+E16)</f>
        <v>2352000</v>
      </c>
      <c r="F8" s="13">
        <f t="shared" si="0"/>
        <v>1.0299978103788046</v>
      </c>
    </row>
    <row r="9" spans="1:6" ht="15.75" customHeight="1">
      <c r="A9" s="159">
        <v>611100</v>
      </c>
      <c r="B9" s="125" t="s">
        <v>107</v>
      </c>
      <c r="C9" s="126">
        <f>ABS(C10+C12)</f>
        <v>1999500</v>
      </c>
      <c r="D9" s="126">
        <f>ABS(D10+D12)</f>
        <v>1580805</v>
      </c>
      <c r="E9" s="126">
        <f>ABS(E10+E12)</f>
        <v>2042000</v>
      </c>
      <c r="F9" s="149">
        <f t="shared" si="0"/>
        <v>1.021255313828457</v>
      </c>
    </row>
    <row r="10" spans="1:6" ht="15.75" customHeight="1">
      <c r="A10" s="161">
        <v>611110</v>
      </c>
      <c r="B10" s="15" t="s">
        <v>108</v>
      </c>
      <c r="C10" s="16">
        <f>ABS(C11)</f>
        <v>1390000</v>
      </c>
      <c r="D10" s="16">
        <f>ABS(D11)</f>
        <v>1027849</v>
      </c>
      <c r="E10" s="16">
        <f>ABS(E11)</f>
        <v>1432000</v>
      </c>
      <c r="F10" s="149">
        <f t="shared" si="0"/>
        <v>1.0302158273381294</v>
      </c>
    </row>
    <row r="11" spans="1:6" ht="15.75" customHeight="1">
      <c r="A11" s="80">
        <v>611111</v>
      </c>
      <c r="B11" s="30" t="s">
        <v>109</v>
      </c>
      <c r="C11" s="21">
        <v>1390000</v>
      </c>
      <c r="D11" s="21">
        <v>1027849</v>
      </c>
      <c r="E11" s="21">
        <v>1432000</v>
      </c>
      <c r="F11" s="149">
        <f t="shared" si="0"/>
        <v>1.0302158273381294</v>
      </c>
    </row>
    <row r="12" spans="1:6" ht="15.75" customHeight="1">
      <c r="A12" s="161">
        <v>611130</v>
      </c>
      <c r="B12" s="15" t="s">
        <v>255</v>
      </c>
      <c r="C12" s="16">
        <f>ABS(C13+C14+C15)</f>
        <v>609500</v>
      </c>
      <c r="D12" s="16">
        <f>ABS(D13+D14+D15)</f>
        <v>552956</v>
      </c>
      <c r="E12" s="16">
        <f>ABS(E13+E14+E15)</f>
        <v>610000</v>
      </c>
      <c r="F12" s="149">
        <f t="shared" si="0"/>
        <v>1.0008203445447088</v>
      </c>
    </row>
    <row r="13" spans="1:6" ht="15.75" customHeight="1">
      <c r="A13" s="80">
        <v>611131</v>
      </c>
      <c r="B13" s="30" t="s">
        <v>307</v>
      </c>
      <c r="C13" s="21">
        <v>335000</v>
      </c>
      <c r="D13" s="21">
        <v>365000</v>
      </c>
      <c r="E13" s="21">
        <v>335000</v>
      </c>
      <c r="F13" s="149">
        <f t="shared" si="0"/>
        <v>1</v>
      </c>
    </row>
    <row r="14" spans="1:6" ht="15.75" customHeight="1">
      <c r="A14" s="80">
        <v>611132</v>
      </c>
      <c r="B14" s="30" t="s">
        <v>110</v>
      </c>
      <c r="C14" s="21">
        <v>245000</v>
      </c>
      <c r="D14" s="21">
        <v>165612</v>
      </c>
      <c r="E14" s="21">
        <v>245000</v>
      </c>
      <c r="F14" s="149">
        <f t="shared" si="0"/>
        <v>1</v>
      </c>
    </row>
    <row r="15" spans="1:6" ht="15.75" customHeight="1">
      <c r="A15" s="80">
        <v>611133</v>
      </c>
      <c r="B15" s="30" t="s">
        <v>256</v>
      </c>
      <c r="C15" s="21">
        <v>29500</v>
      </c>
      <c r="D15" s="21">
        <v>22344</v>
      </c>
      <c r="E15" s="21">
        <v>30000</v>
      </c>
      <c r="F15" s="149">
        <f t="shared" si="0"/>
        <v>1.0169491525423728</v>
      </c>
    </row>
    <row r="16" spans="1:6" ht="15.75" customHeight="1">
      <c r="A16" s="159">
        <v>611200</v>
      </c>
      <c r="B16" s="89" t="s">
        <v>111</v>
      </c>
      <c r="C16" s="126">
        <f>ABS(C17+C19)</f>
        <v>284000</v>
      </c>
      <c r="D16" s="126">
        <f>ABS(D17+D19)</f>
        <v>226159</v>
      </c>
      <c r="E16" s="126">
        <f>ABS(E17+E19)</f>
        <v>310000</v>
      </c>
      <c r="F16" s="149">
        <f t="shared" si="0"/>
        <v>1.091549295774648</v>
      </c>
    </row>
    <row r="17" spans="1:6" ht="15.75" customHeight="1">
      <c r="A17" s="161">
        <v>611210</v>
      </c>
      <c r="B17" s="15" t="s">
        <v>112</v>
      </c>
      <c r="C17" s="16">
        <f>ABS(C18)</f>
        <v>48000</v>
      </c>
      <c r="D17" s="16">
        <f>ABS(D18)</f>
        <v>34487</v>
      </c>
      <c r="E17" s="16">
        <f>ABS(E18)</f>
        <v>48000</v>
      </c>
      <c r="F17" s="149">
        <f t="shared" si="0"/>
        <v>1</v>
      </c>
    </row>
    <row r="18" spans="1:6" ht="15.75" customHeight="1">
      <c r="A18" s="121">
        <v>611211</v>
      </c>
      <c r="B18" s="20" t="s">
        <v>113</v>
      </c>
      <c r="C18" s="21">
        <v>48000</v>
      </c>
      <c r="D18" s="21">
        <v>34487</v>
      </c>
      <c r="E18" s="21">
        <v>48000</v>
      </c>
      <c r="F18" s="149">
        <f t="shared" si="0"/>
        <v>1</v>
      </c>
    </row>
    <row r="19" spans="1:7" ht="15.75" customHeight="1">
      <c r="A19" s="161">
        <v>611220</v>
      </c>
      <c r="B19" s="122" t="s">
        <v>79</v>
      </c>
      <c r="C19" s="16">
        <f>ABS(C20+C21+C22+C23+C24)</f>
        <v>236000</v>
      </c>
      <c r="D19" s="16">
        <f>ABS(D20+D21+D22+D23+D24)</f>
        <v>191672</v>
      </c>
      <c r="E19" s="16">
        <f>ABS(E20+E21+E22+E23+E24)</f>
        <v>262000</v>
      </c>
      <c r="F19" s="149">
        <f t="shared" si="0"/>
        <v>1.1101694915254237</v>
      </c>
      <c r="G19" s="123"/>
    </row>
    <row r="20" spans="1:6" ht="15.75" customHeight="1">
      <c r="A20" s="121">
        <v>611221</v>
      </c>
      <c r="B20" s="20" t="s">
        <v>114</v>
      </c>
      <c r="C20" s="21">
        <v>165000</v>
      </c>
      <c r="D20" s="21">
        <v>130175</v>
      </c>
      <c r="E20" s="21">
        <v>175000</v>
      </c>
      <c r="F20" s="149">
        <f t="shared" si="0"/>
        <v>1.0606060606060606</v>
      </c>
    </row>
    <row r="21" spans="1:6" ht="15.75" customHeight="1">
      <c r="A21" s="121">
        <v>611224</v>
      </c>
      <c r="B21" s="20" t="s">
        <v>115</v>
      </c>
      <c r="C21" s="21">
        <v>41000</v>
      </c>
      <c r="D21" s="21">
        <v>38115</v>
      </c>
      <c r="E21" s="21">
        <v>45000</v>
      </c>
      <c r="F21" s="149">
        <f t="shared" si="0"/>
        <v>1.0975609756097562</v>
      </c>
    </row>
    <row r="22" spans="1:6" ht="15.75" customHeight="1">
      <c r="A22" s="121">
        <v>611225</v>
      </c>
      <c r="B22" s="20" t="s">
        <v>116</v>
      </c>
      <c r="C22" s="21">
        <v>10000</v>
      </c>
      <c r="D22" s="21">
        <v>0</v>
      </c>
      <c r="E22" s="21">
        <v>20000</v>
      </c>
      <c r="F22" s="149">
        <f t="shared" si="0"/>
        <v>2</v>
      </c>
    </row>
    <row r="23" spans="1:6" ht="15.75" customHeight="1">
      <c r="A23" s="121">
        <v>611227</v>
      </c>
      <c r="B23" s="20" t="s">
        <v>117</v>
      </c>
      <c r="C23" s="21">
        <v>10000</v>
      </c>
      <c r="D23" s="21">
        <v>17532</v>
      </c>
      <c r="E23" s="21">
        <v>12000</v>
      </c>
      <c r="F23" s="149">
        <f t="shared" si="0"/>
        <v>1.2</v>
      </c>
    </row>
    <row r="24" spans="1:6" ht="15.75" customHeight="1">
      <c r="A24" s="121">
        <v>611229</v>
      </c>
      <c r="B24" s="20" t="s">
        <v>118</v>
      </c>
      <c r="C24" s="21">
        <v>10000</v>
      </c>
      <c r="D24" s="21">
        <v>5850</v>
      </c>
      <c r="E24" s="21">
        <v>10000</v>
      </c>
      <c r="F24" s="149">
        <f t="shared" si="0"/>
        <v>1</v>
      </c>
    </row>
    <row r="25" spans="1:6" ht="15.75" customHeight="1">
      <c r="A25" s="168">
        <v>612000</v>
      </c>
      <c r="B25" s="23" t="s">
        <v>119</v>
      </c>
      <c r="C25" s="24">
        <f>ABS(C26+C31)</f>
        <v>213000</v>
      </c>
      <c r="D25" s="24">
        <f>ABS(D26+D31)</f>
        <v>161209</v>
      </c>
      <c r="E25" s="24">
        <f>ABS(E26+E31)</f>
        <v>221000</v>
      </c>
      <c r="F25" s="13">
        <f t="shared" si="0"/>
        <v>1.0375586854460095</v>
      </c>
    </row>
    <row r="26" spans="1:6" ht="15.75" customHeight="1">
      <c r="A26" s="84">
        <v>612100</v>
      </c>
      <c r="B26" s="131" t="s">
        <v>120</v>
      </c>
      <c r="C26" s="132">
        <f>ABS(C27)</f>
        <v>206000</v>
      </c>
      <c r="D26" s="132">
        <f>ABS(D27)</f>
        <v>156411</v>
      </c>
      <c r="E26" s="132">
        <f>ABS(E27)</f>
        <v>214000</v>
      </c>
      <c r="F26" s="149">
        <f t="shared" si="0"/>
        <v>1.0388349514563107</v>
      </c>
    </row>
    <row r="27" spans="1:6" ht="15.75" customHeight="1">
      <c r="A27" s="76">
        <v>612110</v>
      </c>
      <c r="B27" s="117" t="s">
        <v>120</v>
      </c>
      <c r="C27" s="114">
        <f>ABS(C28+C29+C30)</f>
        <v>206000</v>
      </c>
      <c r="D27" s="114">
        <f>ABS(D28+D29+D30)</f>
        <v>156411</v>
      </c>
      <c r="E27" s="114">
        <f>ABS(E28+E29+E30)</f>
        <v>214000</v>
      </c>
      <c r="F27" s="149">
        <f t="shared" si="0"/>
        <v>1.0388349514563107</v>
      </c>
    </row>
    <row r="28" spans="1:6" ht="15.75" customHeight="1">
      <c r="A28" s="79">
        <v>612111</v>
      </c>
      <c r="B28" s="118" t="s">
        <v>121</v>
      </c>
      <c r="C28" s="119">
        <v>115000</v>
      </c>
      <c r="D28" s="119">
        <v>89378</v>
      </c>
      <c r="E28" s="119">
        <v>122500</v>
      </c>
      <c r="F28" s="149">
        <f t="shared" si="0"/>
        <v>1.065217391304348</v>
      </c>
    </row>
    <row r="29" spans="1:6" ht="15.75" customHeight="1">
      <c r="A29" s="79">
        <v>612112</v>
      </c>
      <c r="B29" s="118" t="s">
        <v>122</v>
      </c>
      <c r="C29" s="119">
        <v>80000</v>
      </c>
      <c r="D29" s="119">
        <v>59585</v>
      </c>
      <c r="E29" s="119">
        <v>81000</v>
      </c>
      <c r="F29" s="149">
        <f t="shared" si="0"/>
        <v>1.0125</v>
      </c>
    </row>
    <row r="30" spans="1:6" ht="15.75" customHeight="1">
      <c r="A30" s="79">
        <v>612113</v>
      </c>
      <c r="B30" s="118" t="s">
        <v>257</v>
      </c>
      <c r="C30" s="119">
        <v>11000</v>
      </c>
      <c r="D30" s="119">
        <v>7448</v>
      </c>
      <c r="E30" s="119">
        <v>10500</v>
      </c>
      <c r="F30" s="149">
        <f t="shared" si="0"/>
        <v>0.9545454545454546</v>
      </c>
    </row>
    <row r="31" spans="1:6" ht="15.75" customHeight="1">
      <c r="A31" s="84">
        <v>612200</v>
      </c>
      <c r="B31" s="131" t="s">
        <v>124</v>
      </c>
      <c r="C31" s="132">
        <f aca="true" t="shared" si="1" ref="C31:E32">ABS(C32)</f>
        <v>7000</v>
      </c>
      <c r="D31" s="132">
        <f t="shared" si="1"/>
        <v>4798</v>
      </c>
      <c r="E31" s="132">
        <f t="shared" si="1"/>
        <v>7000</v>
      </c>
      <c r="F31" s="149">
        <f t="shared" si="0"/>
        <v>1</v>
      </c>
    </row>
    <row r="32" spans="1:6" ht="15.75" customHeight="1">
      <c r="A32" s="76">
        <v>612210</v>
      </c>
      <c r="B32" s="117" t="s">
        <v>124</v>
      </c>
      <c r="C32" s="114">
        <f t="shared" si="1"/>
        <v>7000</v>
      </c>
      <c r="D32" s="114">
        <f t="shared" si="1"/>
        <v>4798</v>
      </c>
      <c r="E32" s="114">
        <f t="shared" si="1"/>
        <v>7000</v>
      </c>
      <c r="F32" s="149">
        <f t="shared" si="0"/>
        <v>1</v>
      </c>
    </row>
    <row r="33" spans="1:6" ht="15.75" customHeight="1">
      <c r="A33" s="79">
        <v>612219</v>
      </c>
      <c r="B33" s="118" t="s">
        <v>123</v>
      </c>
      <c r="C33" s="119">
        <v>7000</v>
      </c>
      <c r="D33" s="119">
        <v>4798</v>
      </c>
      <c r="E33" s="119">
        <v>7000</v>
      </c>
      <c r="F33" s="149">
        <f t="shared" si="0"/>
        <v>1</v>
      </c>
    </row>
    <row r="34" spans="1:6" ht="15.75" customHeight="1">
      <c r="A34" s="168">
        <v>613000</v>
      </c>
      <c r="B34" s="23" t="s">
        <v>3</v>
      </c>
      <c r="C34" s="24">
        <f>ABS(C35+C43+C46+C54+C69+C75+C78+C87+C95)</f>
        <v>628000</v>
      </c>
      <c r="D34" s="24">
        <f>ABS(D35+D43+D46+D54+D69+D75+D78+D87+D95)</f>
        <v>442310</v>
      </c>
      <c r="E34" s="24">
        <f>ABS(E35+E43+E46+E54+E69+E75+E78+E87+E95)</f>
        <v>677500</v>
      </c>
      <c r="F34" s="13">
        <f t="shared" si="0"/>
        <v>1.0788216560509554</v>
      </c>
    </row>
    <row r="35" spans="1:6" ht="15.75" customHeight="1">
      <c r="A35" s="124">
        <v>613100</v>
      </c>
      <c r="B35" s="125" t="s">
        <v>4</v>
      </c>
      <c r="C35" s="126">
        <f>ABS(C36+C39)</f>
        <v>4000</v>
      </c>
      <c r="D35" s="126">
        <f>ABS(D36+D39)</f>
        <v>1278</v>
      </c>
      <c r="E35" s="126">
        <f>ABS(E36+E39)</f>
        <v>4000</v>
      </c>
      <c r="F35" s="149">
        <f t="shared" si="0"/>
        <v>1</v>
      </c>
    </row>
    <row r="36" spans="1:6" ht="15.75" customHeight="1">
      <c r="A36" s="161">
        <v>613110</v>
      </c>
      <c r="B36" s="15" t="s">
        <v>126</v>
      </c>
      <c r="C36" s="16">
        <f>ABS(C37+C38)</f>
        <v>1000</v>
      </c>
      <c r="D36" s="16">
        <f>ABS(D37+D38)</f>
        <v>810</v>
      </c>
      <c r="E36" s="16">
        <f>ABS(E37+E38)</f>
        <v>1000</v>
      </c>
      <c r="F36" s="149">
        <f t="shared" si="0"/>
        <v>1</v>
      </c>
    </row>
    <row r="37" spans="1:6" ht="15.75" customHeight="1">
      <c r="A37" s="121">
        <v>613112</v>
      </c>
      <c r="B37" s="30" t="s">
        <v>127</v>
      </c>
      <c r="C37" s="21">
        <v>500</v>
      </c>
      <c r="D37" s="21">
        <v>450</v>
      </c>
      <c r="E37" s="21">
        <v>500</v>
      </c>
      <c r="F37" s="149">
        <f t="shared" si="0"/>
        <v>1</v>
      </c>
    </row>
    <row r="38" spans="1:6" ht="15.75" customHeight="1">
      <c r="A38" s="121">
        <v>613114</v>
      </c>
      <c r="B38" s="30" t="s">
        <v>128</v>
      </c>
      <c r="C38" s="21">
        <v>500</v>
      </c>
      <c r="D38" s="21">
        <v>360</v>
      </c>
      <c r="E38" s="21">
        <v>500</v>
      </c>
      <c r="F38" s="149">
        <f t="shared" si="0"/>
        <v>1</v>
      </c>
    </row>
    <row r="39" spans="1:6" ht="15.75" customHeight="1">
      <c r="A39" s="161">
        <v>613120</v>
      </c>
      <c r="B39" s="15" t="s">
        <v>125</v>
      </c>
      <c r="C39" s="16">
        <f>ABS(C40+C41+C42)</f>
        <v>3000</v>
      </c>
      <c r="D39" s="16">
        <f>ABS(D40+D41+D42)</f>
        <v>468</v>
      </c>
      <c r="E39" s="16">
        <f>ABS(E40+E41+E42)</f>
        <v>3000</v>
      </c>
      <c r="F39" s="149">
        <f t="shared" si="0"/>
        <v>1</v>
      </c>
    </row>
    <row r="40" spans="1:6" ht="15.75" customHeight="1">
      <c r="A40" s="121">
        <v>613122</v>
      </c>
      <c r="B40" s="30" t="s">
        <v>258</v>
      </c>
      <c r="C40" s="21">
        <v>500</v>
      </c>
      <c r="D40" s="21">
        <v>468</v>
      </c>
      <c r="E40" s="21">
        <v>500</v>
      </c>
      <c r="F40" s="149">
        <f t="shared" si="0"/>
        <v>1</v>
      </c>
    </row>
    <row r="41" spans="1:6" ht="15.75" customHeight="1">
      <c r="A41" s="121">
        <v>613124</v>
      </c>
      <c r="B41" s="30" t="s">
        <v>130</v>
      </c>
      <c r="C41" s="21">
        <v>1500</v>
      </c>
      <c r="D41" s="21">
        <v>0</v>
      </c>
      <c r="E41" s="21">
        <v>1500</v>
      </c>
      <c r="F41" s="149">
        <f t="shared" si="0"/>
        <v>1</v>
      </c>
    </row>
    <row r="42" spans="1:6" ht="15.75" customHeight="1">
      <c r="A42" s="121">
        <v>613125</v>
      </c>
      <c r="B42" s="30" t="s">
        <v>129</v>
      </c>
      <c r="C42" s="21">
        <v>1000</v>
      </c>
      <c r="D42" s="21">
        <v>0</v>
      </c>
      <c r="E42" s="21">
        <v>1000</v>
      </c>
      <c r="F42" s="149">
        <f t="shared" si="0"/>
        <v>1</v>
      </c>
    </row>
    <row r="43" spans="1:6" ht="15.75" customHeight="1">
      <c r="A43" s="159">
        <v>613200</v>
      </c>
      <c r="B43" s="125" t="s">
        <v>131</v>
      </c>
      <c r="C43" s="126">
        <f aca="true" t="shared" si="2" ref="C43:E44">ABS(C44)</f>
        <v>30000</v>
      </c>
      <c r="D43" s="126">
        <f t="shared" si="2"/>
        <v>25866</v>
      </c>
      <c r="E43" s="126">
        <f t="shared" si="2"/>
        <v>35000</v>
      </c>
      <c r="F43" s="149">
        <f t="shared" si="0"/>
        <v>1.1666666666666667</v>
      </c>
    </row>
    <row r="44" spans="1:6" ht="15.75" customHeight="1">
      <c r="A44" s="161">
        <v>613210</v>
      </c>
      <c r="B44" s="15" t="s">
        <v>131</v>
      </c>
      <c r="C44" s="16">
        <f>ABS(C45)</f>
        <v>30000</v>
      </c>
      <c r="D44" s="16">
        <f t="shared" si="2"/>
        <v>25866</v>
      </c>
      <c r="E44" s="16">
        <f>ABS(E45)</f>
        <v>35000</v>
      </c>
      <c r="F44" s="149">
        <f t="shared" si="0"/>
        <v>1.1666666666666667</v>
      </c>
    </row>
    <row r="45" spans="1:6" ht="15.75" customHeight="1">
      <c r="A45" s="121">
        <v>613211</v>
      </c>
      <c r="B45" s="30" t="s">
        <v>132</v>
      </c>
      <c r="C45" s="21">
        <v>30000</v>
      </c>
      <c r="D45" s="21">
        <v>25866</v>
      </c>
      <c r="E45" s="21">
        <v>35000</v>
      </c>
      <c r="F45" s="149">
        <f t="shared" si="0"/>
        <v>1.1666666666666667</v>
      </c>
    </row>
    <row r="46" spans="1:6" ht="15.75" customHeight="1">
      <c r="A46" s="124">
        <v>613300</v>
      </c>
      <c r="B46" s="125" t="s">
        <v>133</v>
      </c>
      <c r="C46" s="126">
        <f>ABS(C47+C52)</f>
        <v>55000</v>
      </c>
      <c r="D46" s="126">
        <f>ABS(D47+D52)</f>
        <v>40581</v>
      </c>
      <c r="E46" s="126">
        <f>ABS(E47+E52)</f>
        <v>55000</v>
      </c>
      <c r="F46" s="127">
        <f>E46/C46</f>
        <v>1</v>
      </c>
    </row>
    <row r="47" spans="1:6" ht="15.75" customHeight="1">
      <c r="A47" s="18">
        <v>613310</v>
      </c>
      <c r="B47" s="15" t="s">
        <v>134</v>
      </c>
      <c r="C47" s="16">
        <f>ABS(C48+C49+C50+C51)</f>
        <v>52000</v>
      </c>
      <c r="D47" s="16">
        <f>ABS(D48+D49+D50+D51)</f>
        <v>38738</v>
      </c>
      <c r="E47" s="16">
        <f>ABS(E48+E49+E50+E51)</f>
        <v>52000</v>
      </c>
      <c r="F47" s="174">
        <f aca="true" t="shared" si="3" ref="F47:F68">E47/C47</f>
        <v>1</v>
      </c>
    </row>
    <row r="48" spans="1:6" ht="15.75" customHeight="1">
      <c r="A48" s="121">
        <v>613311</v>
      </c>
      <c r="B48" s="30" t="s">
        <v>135</v>
      </c>
      <c r="C48" s="21">
        <v>12000</v>
      </c>
      <c r="D48" s="21">
        <v>7770</v>
      </c>
      <c r="E48" s="21">
        <v>12000</v>
      </c>
      <c r="F48" s="174">
        <f t="shared" si="3"/>
        <v>1</v>
      </c>
    </row>
    <row r="49" spans="1:6" ht="15.75" customHeight="1">
      <c r="A49" s="121">
        <v>613312</v>
      </c>
      <c r="B49" s="30" t="s">
        <v>136</v>
      </c>
      <c r="C49" s="21">
        <v>2000</v>
      </c>
      <c r="D49" s="21">
        <v>1128</v>
      </c>
      <c r="E49" s="21">
        <v>2000</v>
      </c>
      <c r="F49" s="174">
        <f t="shared" si="3"/>
        <v>1</v>
      </c>
    </row>
    <row r="50" spans="1:6" ht="15.75" customHeight="1">
      <c r="A50" s="121">
        <v>613313</v>
      </c>
      <c r="B50" s="30" t="s">
        <v>137</v>
      </c>
      <c r="C50" s="21">
        <v>20000</v>
      </c>
      <c r="D50" s="21">
        <v>15092</v>
      </c>
      <c r="E50" s="21">
        <v>20000</v>
      </c>
      <c r="F50" s="174">
        <f t="shared" si="3"/>
        <v>1</v>
      </c>
    </row>
    <row r="51" spans="1:6" ht="15.75" customHeight="1">
      <c r="A51" s="121">
        <v>613314</v>
      </c>
      <c r="B51" s="30" t="s">
        <v>138</v>
      </c>
      <c r="C51" s="21">
        <v>18000</v>
      </c>
      <c r="D51" s="21">
        <v>14748</v>
      </c>
      <c r="E51" s="21">
        <v>18000</v>
      </c>
      <c r="F51" s="174">
        <f t="shared" si="3"/>
        <v>1</v>
      </c>
    </row>
    <row r="52" spans="1:6" ht="15.75" customHeight="1">
      <c r="A52" s="18">
        <v>613320</v>
      </c>
      <c r="B52" s="15" t="s">
        <v>5</v>
      </c>
      <c r="C52" s="16">
        <f>ABS(C53)</f>
        <v>3000</v>
      </c>
      <c r="D52" s="16">
        <f>ABS(D53)</f>
        <v>1843</v>
      </c>
      <c r="E52" s="16">
        <f>ABS(E53)</f>
        <v>3000</v>
      </c>
      <c r="F52" s="174">
        <f t="shared" si="3"/>
        <v>1</v>
      </c>
    </row>
    <row r="53" spans="1:6" ht="15.75" customHeight="1">
      <c r="A53" s="121">
        <v>613321</v>
      </c>
      <c r="B53" s="30" t="s">
        <v>250</v>
      </c>
      <c r="C53" s="21">
        <v>3000</v>
      </c>
      <c r="D53" s="21">
        <v>1843</v>
      </c>
      <c r="E53" s="21">
        <v>3000</v>
      </c>
      <c r="F53" s="174">
        <f t="shared" si="3"/>
        <v>1</v>
      </c>
    </row>
    <row r="54" spans="1:6" ht="15.75" customHeight="1">
      <c r="A54" s="159">
        <v>613400</v>
      </c>
      <c r="B54" s="125" t="s">
        <v>139</v>
      </c>
      <c r="C54" s="126">
        <f>ABS(C55+C61+C63)</f>
        <v>72000</v>
      </c>
      <c r="D54" s="126">
        <f>ABS(D55+D61+D63)</f>
        <v>39475</v>
      </c>
      <c r="E54" s="126">
        <f>ABS(E55+E61+E63)</f>
        <v>72000</v>
      </c>
      <c r="F54" s="127">
        <f t="shared" si="3"/>
        <v>1</v>
      </c>
    </row>
    <row r="55" spans="1:6" ht="15.75" customHeight="1">
      <c r="A55" s="161">
        <v>613410</v>
      </c>
      <c r="B55" s="15" t="s">
        <v>140</v>
      </c>
      <c r="C55" s="16">
        <f>ABS(C56+C57+C58+C59+C60)</f>
        <v>33000</v>
      </c>
      <c r="D55" s="16">
        <f>ABS(D56+D57+D58+D59+D60)</f>
        <v>16156</v>
      </c>
      <c r="E55" s="16">
        <f>ABS(E56+E57+E58+E59+E60)</f>
        <v>33000</v>
      </c>
      <c r="F55" s="174">
        <f t="shared" si="3"/>
        <v>1</v>
      </c>
    </row>
    <row r="56" spans="1:6" ht="15.75" customHeight="1">
      <c r="A56" s="121">
        <v>613411</v>
      </c>
      <c r="B56" s="30" t="s">
        <v>141</v>
      </c>
      <c r="C56" s="21">
        <v>5000</v>
      </c>
      <c r="D56" s="21">
        <v>1217</v>
      </c>
      <c r="E56" s="21">
        <v>5000</v>
      </c>
      <c r="F56" s="174">
        <f t="shared" si="3"/>
        <v>1</v>
      </c>
    </row>
    <row r="57" spans="1:6" ht="15.75" customHeight="1">
      <c r="A57" s="121">
        <v>613412</v>
      </c>
      <c r="B57" s="30" t="s">
        <v>259</v>
      </c>
      <c r="C57" s="21">
        <v>5000</v>
      </c>
      <c r="D57" s="21">
        <v>4206</v>
      </c>
      <c r="E57" s="21">
        <v>5000</v>
      </c>
      <c r="F57" s="174">
        <v>0</v>
      </c>
    </row>
    <row r="58" spans="1:6" ht="15.75" customHeight="1">
      <c r="A58" s="121">
        <v>613415</v>
      </c>
      <c r="B58" s="30" t="s">
        <v>142</v>
      </c>
      <c r="C58" s="21">
        <v>1000</v>
      </c>
      <c r="D58" s="21">
        <v>10</v>
      </c>
      <c r="E58" s="21">
        <v>1000</v>
      </c>
      <c r="F58" s="174">
        <v>0</v>
      </c>
    </row>
    <row r="59" spans="1:6" ht="15.75" customHeight="1">
      <c r="A59" s="121">
        <v>613417</v>
      </c>
      <c r="B59" s="30" t="s">
        <v>143</v>
      </c>
      <c r="C59" s="21">
        <v>20000</v>
      </c>
      <c r="D59" s="21">
        <v>9669</v>
      </c>
      <c r="E59" s="21">
        <v>20000</v>
      </c>
      <c r="F59" s="174">
        <f t="shared" si="3"/>
        <v>1</v>
      </c>
    </row>
    <row r="60" spans="1:6" ht="15.75" customHeight="1">
      <c r="A60" s="121">
        <v>613418</v>
      </c>
      <c r="B60" s="30" t="s">
        <v>144</v>
      </c>
      <c r="C60" s="21">
        <v>2000</v>
      </c>
      <c r="D60" s="21">
        <v>1054</v>
      </c>
      <c r="E60" s="21">
        <v>2000</v>
      </c>
      <c r="F60" s="174">
        <f t="shared" si="3"/>
        <v>1</v>
      </c>
    </row>
    <row r="61" spans="1:6" ht="15.75" customHeight="1">
      <c r="A61" s="161">
        <v>613430</v>
      </c>
      <c r="B61" s="15" t="s">
        <v>145</v>
      </c>
      <c r="C61" s="16">
        <f>ABS(C62)</f>
        <v>5000</v>
      </c>
      <c r="D61" s="16">
        <f>ABS(D62)</f>
        <v>2261</v>
      </c>
      <c r="E61" s="16">
        <f>ABS(E62)</f>
        <v>5000</v>
      </c>
      <c r="F61" s="174">
        <f t="shared" si="3"/>
        <v>1</v>
      </c>
    </row>
    <row r="62" spans="1:6" ht="15.75" customHeight="1">
      <c r="A62" s="121">
        <v>613431</v>
      </c>
      <c r="B62" s="30" t="s">
        <v>146</v>
      </c>
      <c r="C62" s="21">
        <v>5000</v>
      </c>
      <c r="D62" s="21">
        <v>2261</v>
      </c>
      <c r="E62" s="21">
        <v>5000</v>
      </c>
      <c r="F62" s="174">
        <f t="shared" si="3"/>
        <v>1</v>
      </c>
    </row>
    <row r="63" spans="1:6" ht="15.75" customHeight="1">
      <c r="A63" s="161">
        <v>613480</v>
      </c>
      <c r="B63" s="15" t="s">
        <v>147</v>
      </c>
      <c r="C63" s="16">
        <f>ABS(C64+C65+C66+C67+C68)</f>
        <v>34000</v>
      </c>
      <c r="D63" s="16">
        <f>ABS(D64+D65+D66+D67+D68)</f>
        <v>21058</v>
      </c>
      <c r="E63" s="16">
        <f>ABS(E64+E65+E66+E67+E68)</f>
        <v>34000</v>
      </c>
      <c r="F63" s="174">
        <f t="shared" si="3"/>
        <v>1</v>
      </c>
    </row>
    <row r="64" spans="1:6" ht="15.75" customHeight="1">
      <c r="A64" s="121">
        <v>613481</v>
      </c>
      <c r="B64" s="30" t="s">
        <v>148</v>
      </c>
      <c r="C64" s="21">
        <v>2000</v>
      </c>
      <c r="D64" s="21">
        <v>0</v>
      </c>
      <c r="E64" s="21">
        <v>2000</v>
      </c>
      <c r="F64" s="174">
        <v>0</v>
      </c>
    </row>
    <row r="65" spans="1:6" ht="15.75" customHeight="1">
      <c r="A65" s="121">
        <v>613482</v>
      </c>
      <c r="B65" s="30" t="s">
        <v>149</v>
      </c>
      <c r="C65" s="21">
        <v>12000</v>
      </c>
      <c r="D65" s="21">
        <v>7913</v>
      </c>
      <c r="E65" s="21">
        <v>12000</v>
      </c>
      <c r="F65" s="174">
        <f t="shared" si="3"/>
        <v>1</v>
      </c>
    </row>
    <row r="66" spans="1:6" ht="15.75" customHeight="1">
      <c r="A66" s="121">
        <v>613484</v>
      </c>
      <c r="B66" s="30" t="s">
        <v>150</v>
      </c>
      <c r="C66" s="21">
        <v>7000</v>
      </c>
      <c r="D66" s="21">
        <v>5565</v>
      </c>
      <c r="E66" s="21">
        <v>7000</v>
      </c>
      <c r="F66" s="174">
        <f t="shared" si="3"/>
        <v>1</v>
      </c>
    </row>
    <row r="67" spans="1:6" ht="15.75" customHeight="1">
      <c r="A67" s="121">
        <v>613485</v>
      </c>
      <c r="B67" s="30" t="s">
        <v>151</v>
      </c>
      <c r="C67" s="21">
        <v>8000</v>
      </c>
      <c r="D67" s="21">
        <v>3805</v>
      </c>
      <c r="E67" s="21">
        <v>8000</v>
      </c>
      <c r="F67" s="174">
        <v>0</v>
      </c>
    </row>
    <row r="68" spans="1:6" ht="15.75" customHeight="1">
      <c r="A68" s="121">
        <v>613488</v>
      </c>
      <c r="B68" s="30" t="s">
        <v>260</v>
      </c>
      <c r="C68" s="21">
        <v>5000</v>
      </c>
      <c r="D68" s="21">
        <v>3775</v>
      </c>
      <c r="E68" s="21">
        <v>5000</v>
      </c>
      <c r="F68" s="174">
        <f t="shared" si="3"/>
        <v>1</v>
      </c>
    </row>
    <row r="69" spans="1:6" ht="15.75" customHeight="1">
      <c r="A69" s="159">
        <v>613500</v>
      </c>
      <c r="B69" s="125" t="s">
        <v>152</v>
      </c>
      <c r="C69" s="126">
        <f>ABS(C70+C72)</f>
        <v>27000</v>
      </c>
      <c r="D69" s="126">
        <f>ABS(D70+D72)</f>
        <v>15573</v>
      </c>
      <c r="E69" s="126">
        <f>ABS(E70+E72)</f>
        <v>31000</v>
      </c>
      <c r="F69" s="127">
        <f>E69/C69</f>
        <v>1.1481481481481481</v>
      </c>
    </row>
    <row r="70" spans="1:6" ht="15.75" customHeight="1">
      <c r="A70" s="161">
        <v>613510</v>
      </c>
      <c r="B70" s="15" t="s">
        <v>153</v>
      </c>
      <c r="C70" s="16">
        <f>ABS(C71)</f>
        <v>16000</v>
      </c>
      <c r="D70" s="16">
        <f>ABS(D71)</f>
        <v>12511</v>
      </c>
      <c r="E70" s="16">
        <f>ABS(E71)</f>
        <v>20000</v>
      </c>
      <c r="F70" s="174">
        <f>E70/C70</f>
        <v>1.25</v>
      </c>
    </row>
    <row r="71" spans="1:6" ht="15.75" customHeight="1">
      <c r="A71" s="121">
        <v>613511</v>
      </c>
      <c r="B71" s="30" t="s">
        <v>154</v>
      </c>
      <c r="C71" s="21">
        <v>16000</v>
      </c>
      <c r="D71" s="21">
        <v>12511</v>
      </c>
      <c r="E71" s="21">
        <v>20000</v>
      </c>
      <c r="F71" s="174">
        <f>E71/C71</f>
        <v>1.25</v>
      </c>
    </row>
    <row r="72" spans="1:6" ht="15.75" customHeight="1">
      <c r="A72" s="161">
        <v>613520</v>
      </c>
      <c r="B72" s="15" t="s">
        <v>155</v>
      </c>
      <c r="C72" s="16">
        <f>ABS(C73+C74)</f>
        <v>11000</v>
      </c>
      <c r="D72" s="16">
        <f>ABS(D73+D74)</f>
        <v>3062</v>
      </c>
      <c r="E72" s="16">
        <f>ABS(E73+E74)</f>
        <v>11000</v>
      </c>
      <c r="F72" s="174">
        <f>E72/C72</f>
        <v>1</v>
      </c>
    </row>
    <row r="73" spans="1:6" ht="15.75" customHeight="1">
      <c r="A73" s="121">
        <v>613523</v>
      </c>
      <c r="B73" s="30" t="s">
        <v>156</v>
      </c>
      <c r="C73" s="21">
        <v>6000</v>
      </c>
      <c r="D73" s="21">
        <v>3048</v>
      </c>
      <c r="E73" s="21">
        <v>6000</v>
      </c>
      <c r="F73" s="174">
        <f>E73/C73</f>
        <v>1</v>
      </c>
    </row>
    <row r="74" spans="1:6" ht="15.75" customHeight="1">
      <c r="A74" s="121">
        <v>613524</v>
      </c>
      <c r="B74" s="30" t="s">
        <v>157</v>
      </c>
      <c r="C74" s="21">
        <v>5000</v>
      </c>
      <c r="D74" s="21">
        <v>14</v>
      </c>
      <c r="E74" s="21">
        <v>5000</v>
      </c>
      <c r="F74" s="174">
        <f>E73/C73</f>
        <v>1</v>
      </c>
    </row>
    <row r="75" spans="1:6" ht="15.75" customHeight="1">
      <c r="A75" s="159">
        <v>613600</v>
      </c>
      <c r="B75" s="125" t="s">
        <v>6</v>
      </c>
      <c r="C75" s="126">
        <f aca="true" t="shared" si="4" ref="C75:E76">ABS(C76)</f>
        <v>3500</v>
      </c>
      <c r="D75" s="126">
        <f t="shared" si="4"/>
        <v>6116</v>
      </c>
      <c r="E75" s="126">
        <f t="shared" si="4"/>
        <v>10000</v>
      </c>
      <c r="F75" s="174">
        <f>E74/C74</f>
        <v>1</v>
      </c>
    </row>
    <row r="76" spans="1:6" ht="15.75" customHeight="1">
      <c r="A76" s="161">
        <v>613610</v>
      </c>
      <c r="B76" s="15" t="s">
        <v>158</v>
      </c>
      <c r="C76" s="16">
        <f t="shared" si="4"/>
        <v>3500</v>
      </c>
      <c r="D76" s="16">
        <f t="shared" si="4"/>
        <v>6116</v>
      </c>
      <c r="E76" s="16">
        <f t="shared" si="4"/>
        <v>10000</v>
      </c>
      <c r="F76" s="174">
        <f>E75/C75</f>
        <v>2.857142857142857</v>
      </c>
    </row>
    <row r="77" spans="1:6" ht="15.75" customHeight="1">
      <c r="A77" s="121">
        <v>613611</v>
      </c>
      <c r="B77" s="30" t="s">
        <v>159</v>
      </c>
      <c r="C77" s="21">
        <v>3500</v>
      </c>
      <c r="D77" s="21">
        <v>6116</v>
      </c>
      <c r="E77" s="21">
        <v>10000</v>
      </c>
      <c r="F77" s="174">
        <f>E76/C76</f>
        <v>2.857142857142857</v>
      </c>
    </row>
    <row r="78" spans="1:6" ht="15.75" customHeight="1">
      <c r="A78" s="159">
        <v>613700</v>
      </c>
      <c r="B78" s="125" t="s">
        <v>7</v>
      </c>
      <c r="C78" s="126">
        <f>ABS(C79+C84)</f>
        <v>42000</v>
      </c>
      <c r="D78" s="126">
        <f>ABS(D79+D84)</f>
        <v>13693</v>
      </c>
      <c r="E78" s="126">
        <f>ABS(E79+E84)</f>
        <v>37000</v>
      </c>
      <c r="F78" s="127">
        <f>E78/C78</f>
        <v>0.8809523809523809</v>
      </c>
    </row>
    <row r="79" spans="1:6" ht="15.75" customHeight="1">
      <c r="A79" s="161">
        <v>613710</v>
      </c>
      <c r="B79" s="15" t="s">
        <v>160</v>
      </c>
      <c r="C79" s="16">
        <f>ABS(C80+C81+C82+C83)</f>
        <v>32000</v>
      </c>
      <c r="D79" s="16">
        <f>ABS(D80+D81+D82+D83)</f>
        <v>10469</v>
      </c>
      <c r="E79" s="16">
        <f>ABS(E80+E81+E82+E83)</f>
        <v>27000</v>
      </c>
      <c r="F79" s="174">
        <f>E79/C79</f>
        <v>0.84375</v>
      </c>
    </row>
    <row r="80" spans="1:6" ht="15.75" customHeight="1">
      <c r="A80" s="121">
        <v>613711</v>
      </c>
      <c r="B80" s="30" t="s">
        <v>161</v>
      </c>
      <c r="C80" s="21">
        <v>5000</v>
      </c>
      <c r="D80" s="21">
        <v>934</v>
      </c>
      <c r="E80" s="21">
        <v>5000</v>
      </c>
      <c r="F80" s="174">
        <f aca="true" t="shared" si="5" ref="F80:F86">E80/C80</f>
        <v>1</v>
      </c>
    </row>
    <row r="81" spans="1:6" ht="15.75" customHeight="1">
      <c r="A81" s="121">
        <v>613712</v>
      </c>
      <c r="B81" s="30" t="s">
        <v>162</v>
      </c>
      <c r="C81" s="21">
        <v>5000</v>
      </c>
      <c r="D81" s="21">
        <v>1859</v>
      </c>
      <c r="E81" s="21">
        <v>5000</v>
      </c>
      <c r="F81" s="174">
        <f t="shared" si="5"/>
        <v>1</v>
      </c>
    </row>
    <row r="82" spans="1:6" ht="15.75" customHeight="1">
      <c r="A82" s="121">
        <v>613713</v>
      </c>
      <c r="B82" s="30" t="s">
        <v>163</v>
      </c>
      <c r="C82" s="21">
        <v>12000</v>
      </c>
      <c r="D82" s="21">
        <v>7529</v>
      </c>
      <c r="E82" s="21">
        <v>12000</v>
      </c>
      <c r="F82" s="174">
        <f t="shared" si="5"/>
        <v>1</v>
      </c>
    </row>
    <row r="83" spans="1:6" ht="15.75" customHeight="1">
      <c r="A83" s="121">
        <v>613714</v>
      </c>
      <c r="B83" s="30" t="s">
        <v>308</v>
      </c>
      <c r="C83" s="21">
        <v>10000</v>
      </c>
      <c r="D83" s="21">
        <v>147</v>
      </c>
      <c r="E83" s="21">
        <v>5000</v>
      </c>
      <c r="F83" s="174">
        <f t="shared" si="5"/>
        <v>0.5</v>
      </c>
    </row>
    <row r="84" spans="1:6" ht="15.75" customHeight="1">
      <c r="A84" s="161">
        <v>613720</v>
      </c>
      <c r="B84" s="15" t="s">
        <v>164</v>
      </c>
      <c r="C84" s="16">
        <f>ABS(C85+C86)</f>
        <v>10000</v>
      </c>
      <c r="D84" s="16">
        <f>ABS(D85+D86)</f>
        <v>3224</v>
      </c>
      <c r="E84" s="16">
        <f>ABS(E85+E86)</f>
        <v>10000</v>
      </c>
      <c r="F84" s="174">
        <f t="shared" si="5"/>
        <v>1</v>
      </c>
    </row>
    <row r="85" spans="1:6" ht="15.75" customHeight="1">
      <c r="A85" s="121">
        <v>613722</v>
      </c>
      <c r="B85" s="30" t="s">
        <v>165</v>
      </c>
      <c r="C85" s="21">
        <v>5000</v>
      </c>
      <c r="D85" s="21">
        <v>1030</v>
      </c>
      <c r="E85" s="21">
        <v>5000</v>
      </c>
      <c r="F85" s="174">
        <f t="shared" si="5"/>
        <v>1</v>
      </c>
    </row>
    <row r="86" spans="1:6" ht="15.75" customHeight="1">
      <c r="A86" s="121">
        <v>613723</v>
      </c>
      <c r="B86" s="30" t="s">
        <v>166</v>
      </c>
      <c r="C86" s="21">
        <v>5000</v>
      </c>
      <c r="D86" s="21">
        <v>2194</v>
      </c>
      <c r="E86" s="21">
        <v>5000</v>
      </c>
      <c r="F86" s="174">
        <f t="shared" si="5"/>
        <v>1</v>
      </c>
    </row>
    <row r="87" spans="1:6" ht="15.75" customHeight="1">
      <c r="A87" s="159">
        <v>613800</v>
      </c>
      <c r="B87" s="125" t="s">
        <v>167</v>
      </c>
      <c r="C87" s="126">
        <f>ABS(C88+C90+C93)</f>
        <v>27500</v>
      </c>
      <c r="D87" s="126">
        <f>ABS(D88+D90+D93)</f>
        <v>12509</v>
      </c>
      <c r="E87" s="126">
        <f>ABS(E88+E90+E93)</f>
        <v>28500</v>
      </c>
      <c r="F87" s="127">
        <f aca="true" t="shared" si="6" ref="F87:F98">E87/C87</f>
        <v>1.0363636363636364</v>
      </c>
    </row>
    <row r="88" spans="1:6" ht="15.75" customHeight="1">
      <c r="A88" s="161">
        <v>613810</v>
      </c>
      <c r="B88" s="15" t="s">
        <v>168</v>
      </c>
      <c r="C88" s="16">
        <f>ABS(C89)</f>
        <v>7000</v>
      </c>
      <c r="D88" s="16">
        <f>ABS(D89)</f>
        <v>4969</v>
      </c>
      <c r="E88" s="16">
        <f>ABS(E89)</f>
        <v>7000</v>
      </c>
      <c r="F88" s="174">
        <f t="shared" si="6"/>
        <v>1</v>
      </c>
    </row>
    <row r="89" spans="1:6" ht="15.75" customHeight="1">
      <c r="A89" s="121">
        <v>613813</v>
      </c>
      <c r="B89" s="30" t="s">
        <v>282</v>
      </c>
      <c r="C89" s="21">
        <v>7000</v>
      </c>
      <c r="D89" s="21">
        <v>4969</v>
      </c>
      <c r="E89" s="21">
        <v>7000</v>
      </c>
      <c r="F89" s="174">
        <f t="shared" si="6"/>
        <v>1</v>
      </c>
    </row>
    <row r="90" spans="1:6" ht="15.75" customHeight="1">
      <c r="A90" s="161">
        <v>613820</v>
      </c>
      <c r="B90" s="15" t="s">
        <v>170</v>
      </c>
      <c r="C90" s="16">
        <f>ABS(C91+C92)</f>
        <v>20000</v>
      </c>
      <c r="D90" s="16">
        <f>ABS(D91+D92)</f>
        <v>7352</v>
      </c>
      <c r="E90" s="16">
        <f>ABS(E91+E92)</f>
        <v>21000</v>
      </c>
      <c r="F90" s="174">
        <f t="shared" si="6"/>
        <v>1.05</v>
      </c>
    </row>
    <row r="91" spans="1:6" ht="15.75" customHeight="1">
      <c r="A91" s="121">
        <v>613821</v>
      </c>
      <c r="B91" s="30" t="s">
        <v>169</v>
      </c>
      <c r="C91" s="21">
        <v>5000</v>
      </c>
      <c r="D91" s="21">
        <v>4018</v>
      </c>
      <c r="E91" s="21">
        <v>6000</v>
      </c>
      <c r="F91" s="174">
        <f t="shared" si="6"/>
        <v>1.2</v>
      </c>
    </row>
    <row r="92" spans="1:6" ht="15.75" customHeight="1">
      <c r="A92" s="121">
        <v>613822</v>
      </c>
      <c r="B92" s="30" t="s">
        <v>304</v>
      </c>
      <c r="C92" s="21">
        <v>15000</v>
      </c>
      <c r="D92" s="21">
        <v>3334</v>
      </c>
      <c r="E92" s="21">
        <v>15000</v>
      </c>
      <c r="F92" s="174">
        <f t="shared" si="6"/>
        <v>1</v>
      </c>
    </row>
    <row r="93" spans="1:6" ht="15.75" customHeight="1">
      <c r="A93" s="161">
        <v>613830</v>
      </c>
      <c r="B93" s="15" t="s">
        <v>305</v>
      </c>
      <c r="C93" s="21">
        <f>ABS(C94)</f>
        <v>500</v>
      </c>
      <c r="D93" s="21">
        <f>ABS(D94)</f>
        <v>188</v>
      </c>
      <c r="E93" s="21">
        <f>ABS(E94)</f>
        <v>500</v>
      </c>
      <c r="F93" s="174">
        <f t="shared" si="6"/>
        <v>1</v>
      </c>
    </row>
    <row r="94" spans="1:6" ht="15.75" customHeight="1">
      <c r="A94" s="121">
        <v>613831</v>
      </c>
      <c r="B94" s="30" t="s">
        <v>274</v>
      </c>
      <c r="C94" s="21">
        <v>500</v>
      </c>
      <c r="D94" s="21">
        <v>188</v>
      </c>
      <c r="E94" s="21">
        <v>500</v>
      </c>
      <c r="F94" s="174">
        <f t="shared" si="6"/>
        <v>1</v>
      </c>
    </row>
    <row r="95" spans="1:6" ht="15.75" customHeight="1">
      <c r="A95" s="159">
        <v>613900</v>
      </c>
      <c r="B95" s="125" t="s">
        <v>171</v>
      </c>
      <c r="C95" s="126">
        <f>ABS(C96+C100+C102+C108+C110+C113+C119+C125)</f>
        <v>367000</v>
      </c>
      <c r="D95" s="126">
        <f>ABS(D96+D100+D102+D108+D110+D113+D119+D125)</f>
        <v>287219</v>
      </c>
      <c r="E95" s="126">
        <f>ABS(E96+E100+E102+E108+E110+E113+E119+E125)</f>
        <v>405000</v>
      </c>
      <c r="F95" s="127">
        <f t="shared" si="6"/>
        <v>1.103542234332425</v>
      </c>
    </row>
    <row r="96" spans="1:6" ht="15.75" customHeight="1">
      <c r="A96" s="161">
        <v>613910</v>
      </c>
      <c r="B96" s="15" t="s">
        <v>172</v>
      </c>
      <c r="C96" s="16">
        <f>ABS(C97+C98+C99)</f>
        <v>48000</v>
      </c>
      <c r="D96" s="16">
        <f>ABS(D97+D98+D99)</f>
        <v>20254</v>
      </c>
      <c r="E96" s="16">
        <f>ABS(E97+E98+E99)</f>
        <v>48000</v>
      </c>
      <c r="F96" s="174">
        <f t="shared" si="6"/>
        <v>1</v>
      </c>
    </row>
    <row r="97" spans="1:6" ht="15.75" customHeight="1">
      <c r="A97" s="121">
        <v>613911</v>
      </c>
      <c r="B97" s="30" t="s">
        <v>173</v>
      </c>
      <c r="C97" s="21">
        <v>10000</v>
      </c>
      <c r="D97" s="21">
        <v>4688</v>
      </c>
      <c r="E97" s="21">
        <v>10000</v>
      </c>
      <c r="F97" s="174">
        <f t="shared" si="6"/>
        <v>1</v>
      </c>
    </row>
    <row r="98" spans="1:6" ht="15.75" customHeight="1">
      <c r="A98" s="121">
        <v>613912</v>
      </c>
      <c r="B98" s="30" t="s">
        <v>318</v>
      </c>
      <c r="C98" s="21">
        <v>8000</v>
      </c>
      <c r="D98" s="21">
        <v>5349</v>
      </c>
      <c r="E98" s="21">
        <v>8000</v>
      </c>
      <c r="F98" s="174">
        <f t="shared" si="6"/>
        <v>1</v>
      </c>
    </row>
    <row r="99" spans="1:6" ht="15.75" customHeight="1">
      <c r="A99" s="121">
        <v>613914</v>
      </c>
      <c r="B99" s="30" t="s">
        <v>174</v>
      </c>
      <c r="C99" s="21">
        <v>30000</v>
      </c>
      <c r="D99" s="21">
        <v>10217</v>
      </c>
      <c r="E99" s="21">
        <v>30000</v>
      </c>
      <c r="F99" s="174">
        <f aca="true" t="shared" si="7" ref="F99:F156">E99/C99</f>
        <v>1</v>
      </c>
    </row>
    <row r="100" spans="1:6" ht="15.75" customHeight="1">
      <c r="A100" s="161">
        <v>613920</v>
      </c>
      <c r="B100" s="15" t="s">
        <v>175</v>
      </c>
      <c r="C100" s="16">
        <f>ABS(C101)</f>
        <v>5000</v>
      </c>
      <c r="D100" s="16">
        <f>ABS(D101)</f>
        <v>2976</v>
      </c>
      <c r="E100" s="16">
        <f>ABS(E101)</f>
        <v>5000</v>
      </c>
      <c r="F100" s="174">
        <f t="shared" si="7"/>
        <v>1</v>
      </c>
    </row>
    <row r="101" spans="1:6" ht="15.75" customHeight="1">
      <c r="A101" s="121">
        <v>613922</v>
      </c>
      <c r="B101" s="30" t="s">
        <v>176</v>
      </c>
      <c r="C101" s="21">
        <v>5000</v>
      </c>
      <c r="D101" s="21">
        <v>2976</v>
      </c>
      <c r="E101" s="21">
        <v>5000</v>
      </c>
      <c r="F101" s="174">
        <f t="shared" si="7"/>
        <v>1</v>
      </c>
    </row>
    <row r="102" spans="1:6" ht="15.75" customHeight="1">
      <c r="A102" s="161">
        <v>613930</v>
      </c>
      <c r="B102" s="15" t="s">
        <v>177</v>
      </c>
      <c r="C102" s="16">
        <f>ABS(C103+C104+C105+C106+C107)</f>
        <v>37500</v>
      </c>
      <c r="D102" s="16">
        <f>ABS(D103+D104+D105+D106+D107)</f>
        <v>45259</v>
      </c>
      <c r="E102" s="16">
        <f>ABS(E103+E104+E105+E106+E107)</f>
        <v>45500</v>
      </c>
      <c r="F102" s="174">
        <f t="shared" si="7"/>
        <v>1.2133333333333334</v>
      </c>
    </row>
    <row r="103" spans="1:6" ht="15.75" customHeight="1">
      <c r="A103" s="80">
        <v>613931</v>
      </c>
      <c r="B103" s="30" t="s">
        <v>283</v>
      </c>
      <c r="C103" s="21">
        <v>500</v>
      </c>
      <c r="D103" s="21">
        <v>1170</v>
      </c>
      <c r="E103" s="21">
        <v>500</v>
      </c>
      <c r="F103" s="174">
        <f t="shared" si="7"/>
        <v>1</v>
      </c>
    </row>
    <row r="104" spans="1:6" ht="15.75" customHeight="1">
      <c r="A104" s="121">
        <v>613932</v>
      </c>
      <c r="B104" s="30" t="s">
        <v>178</v>
      </c>
      <c r="C104" s="21">
        <v>10000</v>
      </c>
      <c r="D104" s="21">
        <v>0</v>
      </c>
      <c r="E104" s="21">
        <v>10000</v>
      </c>
      <c r="F104" s="174">
        <f t="shared" si="7"/>
        <v>1</v>
      </c>
    </row>
    <row r="105" spans="1:6" ht="15.75" customHeight="1">
      <c r="A105" s="121">
        <v>613934</v>
      </c>
      <c r="B105" s="30" t="s">
        <v>179</v>
      </c>
      <c r="C105" s="21">
        <v>20000</v>
      </c>
      <c r="D105" s="21">
        <v>22408</v>
      </c>
      <c r="E105" s="21">
        <v>20000</v>
      </c>
      <c r="F105" s="175">
        <f t="shared" si="7"/>
        <v>1</v>
      </c>
    </row>
    <row r="106" spans="1:6" ht="15.75" customHeight="1">
      <c r="A106" s="121">
        <v>613935</v>
      </c>
      <c r="B106" s="30" t="s">
        <v>180</v>
      </c>
      <c r="C106" s="21">
        <v>2000</v>
      </c>
      <c r="D106" s="21">
        <v>17001</v>
      </c>
      <c r="E106" s="21">
        <v>10000</v>
      </c>
      <c r="F106" s="174">
        <f t="shared" si="7"/>
        <v>5</v>
      </c>
    </row>
    <row r="107" spans="1:6" ht="15.75" customHeight="1">
      <c r="A107" s="121">
        <v>613937</v>
      </c>
      <c r="B107" s="30" t="s">
        <v>309</v>
      </c>
      <c r="C107" s="21">
        <v>5000</v>
      </c>
      <c r="D107" s="21">
        <v>4680</v>
      </c>
      <c r="E107" s="21">
        <v>5000</v>
      </c>
      <c r="F107" s="175">
        <v>0</v>
      </c>
    </row>
    <row r="108" spans="1:6" ht="15.75" customHeight="1">
      <c r="A108" s="161">
        <v>613950</v>
      </c>
      <c r="B108" s="15" t="s">
        <v>319</v>
      </c>
      <c r="C108" s="21">
        <f>ABS(C109)</f>
        <v>8000</v>
      </c>
      <c r="D108" s="21">
        <f>ABS(D109)</f>
        <v>14028</v>
      </c>
      <c r="E108" s="21">
        <f>ABS(E109)</f>
        <v>15000</v>
      </c>
      <c r="F108" s="175">
        <v>0</v>
      </c>
    </row>
    <row r="109" spans="1:6" ht="15.75" customHeight="1">
      <c r="A109" s="121">
        <v>613953</v>
      </c>
      <c r="B109" s="30" t="s">
        <v>317</v>
      </c>
      <c r="C109" s="21">
        <v>8000</v>
      </c>
      <c r="D109" s="21">
        <v>14028</v>
      </c>
      <c r="E109" s="21">
        <v>15000</v>
      </c>
      <c r="F109" s="175">
        <v>0</v>
      </c>
    </row>
    <row r="110" spans="1:6" ht="15.75" customHeight="1">
      <c r="A110" s="161">
        <v>613960</v>
      </c>
      <c r="B110" s="15" t="s">
        <v>181</v>
      </c>
      <c r="C110" s="16">
        <f>ABS(C111+C112)</f>
        <v>5500</v>
      </c>
      <c r="D110" s="16">
        <f>ABS(D111+D112)</f>
        <v>7744</v>
      </c>
      <c r="E110" s="16">
        <f>ABS(E111+E112)</f>
        <v>10500</v>
      </c>
      <c r="F110" s="174">
        <f t="shared" si="7"/>
        <v>1.9090909090909092</v>
      </c>
    </row>
    <row r="111" spans="1:6" ht="15.75" customHeight="1">
      <c r="A111" s="121">
        <v>613961</v>
      </c>
      <c r="B111" s="30" t="s">
        <v>182</v>
      </c>
      <c r="C111" s="21">
        <v>500</v>
      </c>
      <c r="D111" s="21">
        <v>0</v>
      </c>
      <c r="E111" s="21">
        <v>500</v>
      </c>
      <c r="F111" s="174">
        <f t="shared" si="7"/>
        <v>1</v>
      </c>
    </row>
    <row r="112" spans="1:6" ht="15.75" customHeight="1">
      <c r="A112" s="121">
        <v>613962</v>
      </c>
      <c r="B112" s="30" t="s">
        <v>284</v>
      </c>
      <c r="C112" s="21">
        <v>5000</v>
      </c>
      <c r="D112" s="21">
        <v>7744</v>
      </c>
      <c r="E112" s="21">
        <v>10000</v>
      </c>
      <c r="F112" s="174">
        <f t="shared" si="7"/>
        <v>2</v>
      </c>
    </row>
    <row r="113" spans="1:6" ht="15.75" customHeight="1">
      <c r="A113" s="161">
        <v>613970</v>
      </c>
      <c r="B113" s="15" t="s">
        <v>261</v>
      </c>
      <c r="C113" s="16">
        <f>ABS(C114+C115+C116+C117+C118)</f>
        <v>191000</v>
      </c>
      <c r="D113" s="16">
        <f>ABS(D114+D115+D116+D117+D118)</f>
        <v>148917</v>
      </c>
      <c r="E113" s="16">
        <f>ABS(E114+E115+E116+E117+E118)</f>
        <v>206000</v>
      </c>
      <c r="F113" s="174">
        <f t="shared" si="7"/>
        <v>1.0785340314136125</v>
      </c>
    </row>
    <row r="114" spans="1:6" ht="15.75" customHeight="1">
      <c r="A114" s="121">
        <v>613973</v>
      </c>
      <c r="B114" s="30" t="s">
        <v>183</v>
      </c>
      <c r="C114" s="21">
        <v>6000</v>
      </c>
      <c r="D114" s="21">
        <v>2600</v>
      </c>
      <c r="E114" s="21">
        <v>6000</v>
      </c>
      <c r="F114" s="174">
        <f t="shared" si="7"/>
        <v>1</v>
      </c>
    </row>
    <row r="115" spans="1:6" ht="15.75" customHeight="1">
      <c r="A115" s="121">
        <v>613974</v>
      </c>
      <c r="B115" s="30" t="s">
        <v>251</v>
      </c>
      <c r="C115" s="21">
        <v>45000</v>
      </c>
      <c r="D115" s="21">
        <v>29835</v>
      </c>
      <c r="E115" s="21">
        <v>45000</v>
      </c>
      <c r="F115" s="174">
        <f t="shared" si="7"/>
        <v>1</v>
      </c>
    </row>
    <row r="116" spans="1:6" ht="15.75" customHeight="1">
      <c r="A116" s="121">
        <v>613975</v>
      </c>
      <c r="B116" s="30" t="s">
        <v>262</v>
      </c>
      <c r="C116" s="21">
        <v>90000</v>
      </c>
      <c r="D116" s="21">
        <v>70850</v>
      </c>
      <c r="E116" s="21">
        <v>90000</v>
      </c>
      <c r="F116" s="174">
        <f t="shared" si="7"/>
        <v>1</v>
      </c>
    </row>
    <row r="117" spans="1:6" ht="15.75" customHeight="1">
      <c r="A117" s="121">
        <v>613976</v>
      </c>
      <c r="B117" s="30" t="s">
        <v>184</v>
      </c>
      <c r="C117" s="21">
        <v>30000</v>
      </c>
      <c r="D117" s="21">
        <v>39380</v>
      </c>
      <c r="E117" s="21">
        <v>45000</v>
      </c>
      <c r="F117" s="175">
        <f t="shared" si="7"/>
        <v>1.5</v>
      </c>
    </row>
    <row r="118" spans="1:6" ht="15.75" customHeight="1">
      <c r="A118" s="121">
        <v>613977</v>
      </c>
      <c r="B118" s="30" t="s">
        <v>252</v>
      </c>
      <c r="C118" s="21">
        <v>20000</v>
      </c>
      <c r="D118" s="21">
        <v>6252</v>
      </c>
      <c r="E118" s="21">
        <v>20000</v>
      </c>
      <c r="F118" s="175">
        <f t="shared" si="7"/>
        <v>1</v>
      </c>
    </row>
    <row r="119" spans="1:6" ht="15.75" customHeight="1">
      <c r="A119" s="161">
        <v>613980</v>
      </c>
      <c r="B119" s="15" t="s">
        <v>185</v>
      </c>
      <c r="C119" s="16">
        <f>ABS(C120+C121+C122+C123+C124)</f>
        <v>39000</v>
      </c>
      <c r="D119" s="16">
        <f>ABS(D120+D121+D122+D123+D124)</f>
        <v>30411</v>
      </c>
      <c r="E119" s="16">
        <f>ABS(E120+E121+E122+E123+E124)</f>
        <v>42000</v>
      </c>
      <c r="F119" s="174">
        <f t="shared" si="7"/>
        <v>1.0769230769230769</v>
      </c>
    </row>
    <row r="120" spans="1:6" ht="15.75" customHeight="1">
      <c r="A120" s="121">
        <v>613983</v>
      </c>
      <c r="B120" s="30" t="s">
        <v>285</v>
      </c>
      <c r="C120" s="21">
        <v>1000</v>
      </c>
      <c r="D120" s="21">
        <v>674</v>
      </c>
      <c r="E120" s="21">
        <v>1000</v>
      </c>
      <c r="F120" s="174">
        <f t="shared" si="7"/>
        <v>1</v>
      </c>
    </row>
    <row r="121" spans="1:6" ht="15.75" customHeight="1">
      <c r="A121" s="121">
        <v>613985</v>
      </c>
      <c r="B121" s="30" t="s">
        <v>186</v>
      </c>
      <c r="C121" s="21">
        <v>1000</v>
      </c>
      <c r="D121" s="21">
        <v>0</v>
      </c>
      <c r="E121" s="21">
        <v>1000</v>
      </c>
      <c r="F121" s="174">
        <f t="shared" si="7"/>
        <v>1</v>
      </c>
    </row>
    <row r="122" spans="1:6" ht="15.75" customHeight="1">
      <c r="A122" s="121">
        <v>613986</v>
      </c>
      <c r="B122" s="30" t="s">
        <v>187</v>
      </c>
      <c r="C122" s="21">
        <v>9000</v>
      </c>
      <c r="D122" s="21">
        <v>6090</v>
      </c>
      <c r="E122" s="21">
        <v>9000</v>
      </c>
      <c r="F122" s="174">
        <f t="shared" si="7"/>
        <v>1</v>
      </c>
    </row>
    <row r="123" spans="1:6" ht="15.75" customHeight="1">
      <c r="A123" s="121">
        <v>613987</v>
      </c>
      <c r="B123" s="30" t="s">
        <v>188</v>
      </c>
      <c r="C123" s="21">
        <v>10000</v>
      </c>
      <c r="D123" s="21">
        <v>9095</v>
      </c>
      <c r="E123" s="21">
        <v>12000</v>
      </c>
      <c r="F123" s="174">
        <f t="shared" si="7"/>
        <v>1.2</v>
      </c>
    </row>
    <row r="124" spans="1:6" ht="15.75" customHeight="1">
      <c r="A124" s="121">
        <v>613988</v>
      </c>
      <c r="B124" s="30" t="s">
        <v>189</v>
      </c>
      <c r="C124" s="21">
        <v>18000</v>
      </c>
      <c r="D124" s="21">
        <v>14552</v>
      </c>
      <c r="E124" s="21">
        <v>19000</v>
      </c>
      <c r="F124" s="174">
        <f t="shared" si="7"/>
        <v>1.0555555555555556</v>
      </c>
    </row>
    <row r="125" spans="1:6" ht="15.75" customHeight="1">
      <c r="A125" s="161">
        <v>613990</v>
      </c>
      <c r="B125" s="15" t="s">
        <v>190</v>
      </c>
      <c r="C125" s="16">
        <f>ABS(C126+C127)</f>
        <v>33000</v>
      </c>
      <c r="D125" s="16">
        <f>ABS(D126+D127)</f>
        <v>17630</v>
      </c>
      <c r="E125" s="16">
        <f>ABS(E126+E127)</f>
        <v>33000</v>
      </c>
      <c r="F125" s="174">
        <f t="shared" si="7"/>
        <v>1</v>
      </c>
    </row>
    <row r="126" spans="1:6" ht="15.75" customHeight="1">
      <c r="A126" s="121">
        <v>613991</v>
      </c>
      <c r="B126" s="30" t="s">
        <v>192</v>
      </c>
      <c r="C126" s="21">
        <v>12000</v>
      </c>
      <c r="D126" s="21">
        <v>1291</v>
      </c>
      <c r="E126" s="21">
        <v>12000</v>
      </c>
      <c r="F126" s="174">
        <v>0</v>
      </c>
    </row>
    <row r="127" spans="1:6" ht="15.75" customHeight="1">
      <c r="A127" s="121">
        <v>613995</v>
      </c>
      <c r="B127" s="30" t="s">
        <v>191</v>
      </c>
      <c r="C127" s="21">
        <v>21000</v>
      </c>
      <c r="D127" s="21">
        <v>16339</v>
      </c>
      <c r="E127" s="21">
        <v>21000</v>
      </c>
      <c r="F127" s="174">
        <f t="shared" si="7"/>
        <v>1</v>
      </c>
    </row>
    <row r="128" spans="1:6" ht="15.75" customHeight="1">
      <c r="A128" s="168">
        <v>614000</v>
      </c>
      <c r="B128" s="23" t="s">
        <v>207</v>
      </c>
      <c r="C128" s="24">
        <f>ABS(C129+C137+C154+C159+C163)</f>
        <v>2276000</v>
      </c>
      <c r="D128" s="24">
        <f>ABS(D129+D137+D154+D159+D163)</f>
        <v>1947163</v>
      </c>
      <c r="E128" s="24">
        <f>ABS(E129+E137+E154+E159+E163)</f>
        <v>2436000</v>
      </c>
      <c r="F128" s="176">
        <f t="shared" si="7"/>
        <v>1.070298769771529</v>
      </c>
    </row>
    <row r="129" spans="1:6" ht="15.75" customHeight="1">
      <c r="A129" s="159">
        <v>614200</v>
      </c>
      <c r="B129" s="125" t="s">
        <v>206</v>
      </c>
      <c r="C129" s="126">
        <f>ABS(C130+C135)</f>
        <v>125000</v>
      </c>
      <c r="D129" s="126">
        <f>ABS(D130+D135)</f>
        <v>94510</v>
      </c>
      <c r="E129" s="126">
        <f>ABS(E130+E135)</f>
        <v>155000</v>
      </c>
      <c r="F129" s="127">
        <f t="shared" si="7"/>
        <v>1.24</v>
      </c>
    </row>
    <row r="130" spans="1:6" ht="15.75" customHeight="1">
      <c r="A130" s="161">
        <v>614230</v>
      </c>
      <c r="B130" s="15" t="s">
        <v>205</v>
      </c>
      <c r="C130" s="16">
        <f>ABS(C131+C132+C134)</f>
        <v>105000</v>
      </c>
      <c r="D130" s="16">
        <f>ABS(D131+D132+D134)</f>
        <v>80673</v>
      </c>
      <c r="E130" s="16">
        <f>ABS(E131+E132+E133+E134)</f>
        <v>135000</v>
      </c>
      <c r="F130" s="174">
        <f t="shared" si="7"/>
        <v>1.2857142857142858</v>
      </c>
    </row>
    <row r="131" spans="1:6" ht="15.75" customHeight="1">
      <c r="A131" s="121">
        <v>614234</v>
      </c>
      <c r="B131" s="30" t="s">
        <v>193</v>
      </c>
      <c r="C131" s="21">
        <v>50000</v>
      </c>
      <c r="D131" s="21">
        <v>40800</v>
      </c>
      <c r="E131" s="21">
        <v>50000</v>
      </c>
      <c r="F131" s="174">
        <f t="shared" si="7"/>
        <v>1</v>
      </c>
    </row>
    <row r="132" spans="1:6" ht="15.75" customHeight="1">
      <c r="A132" s="121">
        <v>614235</v>
      </c>
      <c r="B132" s="30" t="s">
        <v>291</v>
      </c>
      <c r="C132" s="21">
        <v>50000</v>
      </c>
      <c r="D132" s="21">
        <v>37500</v>
      </c>
      <c r="E132" s="21">
        <v>50000</v>
      </c>
      <c r="F132" s="174">
        <f t="shared" si="7"/>
        <v>1</v>
      </c>
    </row>
    <row r="133" spans="1:6" ht="15.75" customHeight="1">
      <c r="A133" s="121">
        <v>614236</v>
      </c>
      <c r="B133" s="30" t="s">
        <v>334</v>
      </c>
      <c r="C133" s="21"/>
      <c r="D133" s="21"/>
      <c r="E133" s="21">
        <v>30000</v>
      </c>
      <c r="F133" s="174"/>
    </row>
    <row r="134" spans="1:6" ht="15.75" customHeight="1">
      <c r="A134" s="121">
        <v>614239</v>
      </c>
      <c r="B134" s="30" t="s">
        <v>204</v>
      </c>
      <c r="C134" s="21">
        <v>5000</v>
      </c>
      <c r="D134" s="21">
        <v>2373</v>
      </c>
      <c r="E134" s="21">
        <v>5000</v>
      </c>
      <c r="F134" s="174">
        <f t="shared" si="7"/>
        <v>1</v>
      </c>
    </row>
    <row r="135" spans="1:6" ht="15.75" customHeight="1">
      <c r="A135" s="161">
        <v>614240</v>
      </c>
      <c r="B135" s="15" t="s">
        <v>203</v>
      </c>
      <c r="C135" s="16">
        <f>ABS(C136)</f>
        <v>20000</v>
      </c>
      <c r="D135" s="16">
        <f>ABS(D136)</f>
        <v>13837</v>
      </c>
      <c r="E135" s="16">
        <f>ABS(E136)</f>
        <v>20000</v>
      </c>
      <c r="F135" s="174">
        <v>0</v>
      </c>
    </row>
    <row r="136" spans="1:6" ht="15.75" customHeight="1">
      <c r="A136" s="121">
        <v>614241</v>
      </c>
      <c r="B136" s="30" t="s">
        <v>202</v>
      </c>
      <c r="C136" s="21">
        <v>20000</v>
      </c>
      <c r="D136" s="21">
        <v>13837</v>
      </c>
      <c r="E136" s="21">
        <v>20000</v>
      </c>
      <c r="F136" s="174">
        <v>0</v>
      </c>
    </row>
    <row r="137" spans="1:6" ht="15.75" customHeight="1">
      <c r="A137" s="159">
        <v>614300</v>
      </c>
      <c r="B137" s="125" t="s">
        <v>197</v>
      </c>
      <c r="C137" s="128">
        <f>ABS(C138+C145)</f>
        <v>1385000</v>
      </c>
      <c r="D137" s="128">
        <f>ABS(D138+D145)</f>
        <v>1291030</v>
      </c>
      <c r="E137" s="128">
        <f>ABS(E138+E145)</f>
        <v>1510000</v>
      </c>
      <c r="F137" s="127">
        <f t="shared" si="7"/>
        <v>1.0902527075812274</v>
      </c>
    </row>
    <row r="138" spans="1:6" ht="15.75" customHeight="1">
      <c r="A138" s="161">
        <v>614310</v>
      </c>
      <c r="B138" s="15" t="s">
        <v>198</v>
      </c>
      <c r="C138" s="28">
        <f>ABS(C139+C140+C141+C142+C143+C144)</f>
        <v>666000</v>
      </c>
      <c r="D138" s="28">
        <f>ABS(D139+D140+D141+D142+D143+D144)</f>
        <v>566024</v>
      </c>
      <c r="E138" s="28">
        <f>ABS(E139+E140+E141+E142+E143+E144)</f>
        <v>741000</v>
      </c>
      <c r="F138" s="174">
        <f t="shared" si="7"/>
        <v>1.1126126126126126</v>
      </c>
    </row>
    <row r="139" spans="1:6" ht="15.75" customHeight="1">
      <c r="A139" s="121">
        <v>614311</v>
      </c>
      <c r="B139" s="30" t="s">
        <v>199</v>
      </c>
      <c r="C139" s="21">
        <v>90000</v>
      </c>
      <c r="D139" s="21">
        <v>40265</v>
      </c>
      <c r="E139" s="21">
        <v>90000</v>
      </c>
      <c r="F139" s="174">
        <f t="shared" si="7"/>
        <v>1</v>
      </c>
    </row>
    <row r="140" spans="1:6" ht="15.75" customHeight="1">
      <c r="A140" s="80" t="s">
        <v>292</v>
      </c>
      <c r="B140" s="30" t="s">
        <v>293</v>
      </c>
      <c r="C140" s="21">
        <v>31000</v>
      </c>
      <c r="D140" s="21">
        <v>23256</v>
      </c>
      <c r="E140" s="21">
        <v>31000</v>
      </c>
      <c r="F140" s="174">
        <f t="shared" si="7"/>
        <v>1</v>
      </c>
    </row>
    <row r="141" spans="1:6" ht="15.75" customHeight="1">
      <c r="A141" s="80" t="s">
        <v>294</v>
      </c>
      <c r="B141" s="30" t="s">
        <v>295</v>
      </c>
      <c r="C141" s="21">
        <v>185000</v>
      </c>
      <c r="D141" s="21">
        <v>131841</v>
      </c>
      <c r="E141" s="21">
        <v>190000</v>
      </c>
      <c r="F141" s="174">
        <f t="shared" si="7"/>
        <v>1.027027027027027</v>
      </c>
    </row>
    <row r="142" spans="1:6" ht="15.75" customHeight="1">
      <c r="A142" s="80" t="s">
        <v>296</v>
      </c>
      <c r="B142" s="30" t="s">
        <v>297</v>
      </c>
      <c r="C142" s="21">
        <v>260000</v>
      </c>
      <c r="D142" s="21">
        <v>191899</v>
      </c>
      <c r="E142" s="21">
        <v>280000</v>
      </c>
      <c r="F142" s="174">
        <f t="shared" si="7"/>
        <v>1.0769230769230769</v>
      </c>
    </row>
    <row r="143" spans="1:6" ht="15.75" customHeight="1">
      <c r="A143" s="80" t="s">
        <v>298</v>
      </c>
      <c r="B143" s="30" t="s">
        <v>299</v>
      </c>
      <c r="C143" s="21">
        <v>100000</v>
      </c>
      <c r="D143" s="21">
        <v>178763</v>
      </c>
      <c r="E143" s="21">
        <v>100000</v>
      </c>
      <c r="F143" s="174">
        <f t="shared" si="7"/>
        <v>1</v>
      </c>
    </row>
    <row r="144" spans="1:6" ht="15.75" customHeight="1">
      <c r="A144" s="80" t="s">
        <v>335</v>
      </c>
      <c r="B144" s="30" t="s">
        <v>336</v>
      </c>
      <c r="C144" s="21"/>
      <c r="D144" s="21"/>
      <c r="E144" s="21">
        <v>50000</v>
      </c>
      <c r="F144" s="174"/>
    </row>
    <row r="145" spans="1:6" ht="15.75" customHeight="1">
      <c r="A145" s="161">
        <v>614320</v>
      </c>
      <c r="B145" s="139" t="s">
        <v>200</v>
      </c>
      <c r="C145" s="173">
        <f>ABS(C146+C147+C148+C149+C150+C151+C152+C153)</f>
        <v>719000</v>
      </c>
      <c r="D145" s="173">
        <f>ABS(D146+D147+D148+D149+D150+D151+D152+D153)</f>
        <v>725006</v>
      </c>
      <c r="E145" s="173">
        <f>ABS(E146+E147+E148+E149+E150+E151+E152+E153)</f>
        <v>769000</v>
      </c>
      <c r="F145" s="174">
        <f t="shared" si="7"/>
        <v>1.0695410292072323</v>
      </c>
    </row>
    <row r="146" spans="1:6" ht="15.75" customHeight="1">
      <c r="A146" s="121">
        <v>614322</v>
      </c>
      <c r="B146" s="30" t="s">
        <v>194</v>
      </c>
      <c r="C146" s="21">
        <v>350000</v>
      </c>
      <c r="D146" s="21">
        <v>320040</v>
      </c>
      <c r="E146" s="21">
        <v>370000</v>
      </c>
      <c r="F146" s="174">
        <f t="shared" si="7"/>
        <v>1.0571428571428572</v>
      </c>
    </row>
    <row r="147" spans="1:6" ht="15.75" customHeight="1">
      <c r="A147" s="121">
        <v>614323</v>
      </c>
      <c r="B147" s="30" t="s">
        <v>195</v>
      </c>
      <c r="C147" s="21">
        <v>70000</v>
      </c>
      <c r="D147" s="21">
        <v>47534</v>
      </c>
      <c r="E147" s="21">
        <v>70000</v>
      </c>
      <c r="F147" s="174">
        <f t="shared" si="7"/>
        <v>1</v>
      </c>
    </row>
    <row r="148" spans="1:6" ht="15.75" customHeight="1">
      <c r="A148" s="121">
        <v>614324</v>
      </c>
      <c r="B148" s="32" t="s">
        <v>196</v>
      </c>
      <c r="C148" s="21">
        <v>50000</v>
      </c>
      <c r="D148" s="21">
        <v>46268</v>
      </c>
      <c r="E148" s="21">
        <v>50000</v>
      </c>
      <c r="F148" s="174">
        <f t="shared" si="7"/>
        <v>1</v>
      </c>
    </row>
    <row r="149" spans="1:6" ht="15.75" customHeight="1">
      <c r="A149" s="80" t="s">
        <v>300</v>
      </c>
      <c r="B149" s="30" t="s">
        <v>290</v>
      </c>
      <c r="C149" s="21">
        <v>140000</v>
      </c>
      <c r="D149" s="21">
        <v>120677</v>
      </c>
      <c r="E149" s="21">
        <v>140000</v>
      </c>
      <c r="F149" s="174">
        <f t="shared" si="7"/>
        <v>1</v>
      </c>
    </row>
    <row r="150" spans="1:6" ht="15.75" customHeight="1">
      <c r="A150" s="80" t="s">
        <v>301</v>
      </c>
      <c r="B150" s="30" t="s">
        <v>302</v>
      </c>
      <c r="C150" s="21">
        <v>25000</v>
      </c>
      <c r="D150" s="21">
        <v>14583</v>
      </c>
      <c r="E150" s="21">
        <v>25000</v>
      </c>
      <c r="F150" s="174">
        <f t="shared" si="7"/>
        <v>1</v>
      </c>
    </row>
    <row r="151" spans="1:6" ht="15.75" customHeight="1">
      <c r="A151" s="80">
        <v>614325</v>
      </c>
      <c r="B151" s="30" t="s">
        <v>332</v>
      </c>
      <c r="C151" s="21"/>
      <c r="D151" s="21">
        <v>118950</v>
      </c>
      <c r="E151" s="21">
        <v>30000</v>
      </c>
      <c r="F151" s="174"/>
    </row>
    <row r="152" spans="1:6" ht="15.75" customHeight="1">
      <c r="A152" s="121">
        <v>614327</v>
      </c>
      <c r="B152" s="30" t="s">
        <v>269</v>
      </c>
      <c r="C152" s="21">
        <v>4000</v>
      </c>
      <c r="D152" s="21">
        <v>0</v>
      </c>
      <c r="E152" s="21">
        <v>4000</v>
      </c>
      <c r="F152" s="174">
        <f t="shared" si="7"/>
        <v>1</v>
      </c>
    </row>
    <row r="153" spans="1:6" ht="15.75" customHeight="1">
      <c r="A153" s="121">
        <v>614329</v>
      </c>
      <c r="B153" s="30" t="s">
        <v>201</v>
      </c>
      <c r="C153" s="21">
        <v>80000</v>
      </c>
      <c r="D153" s="21">
        <v>56954</v>
      </c>
      <c r="E153" s="21">
        <v>80000</v>
      </c>
      <c r="F153" s="174">
        <f t="shared" si="7"/>
        <v>1</v>
      </c>
    </row>
    <row r="154" spans="1:6" ht="15.75" customHeight="1">
      <c r="A154" s="159">
        <v>614400</v>
      </c>
      <c r="B154" s="125" t="s">
        <v>208</v>
      </c>
      <c r="C154" s="126">
        <f>ABS(C157+C155)</f>
        <v>366000</v>
      </c>
      <c r="D154" s="126">
        <f>ABS(D157+D155)</f>
        <v>278063</v>
      </c>
      <c r="E154" s="126">
        <f>ABS(E157+E155)</f>
        <v>366000</v>
      </c>
      <c r="F154" s="127">
        <f t="shared" si="7"/>
        <v>1</v>
      </c>
    </row>
    <row r="155" spans="1:6" ht="15.75" customHeight="1">
      <c r="A155" s="160">
        <v>614410</v>
      </c>
      <c r="B155" s="139" t="s">
        <v>310</v>
      </c>
      <c r="C155" s="173">
        <f>ABS(C156)</f>
        <v>1000</v>
      </c>
      <c r="D155" s="173">
        <f>ABS(D156)</f>
        <v>0</v>
      </c>
      <c r="E155" s="173">
        <f>ABS(E156)</f>
        <v>1000</v>
      </c>
      <c r="F155" s="127">
        <f t="shared" si="7"/>
        <v>1</v>
      </c>
    </row>
    <row r="156" spans="1:6" ht="15.75" customHeight="1">
      <c r="A156" s="182">
        <v>614417</v>
      </c>
      <c r="B156" s="183" t="s">
        <v>275</v>
      </c>
      <c r="C156" s="173">
        <v>1000</v>
      </c>
      <c r="D156" s="173">
        <v>0</v>
      </c>
      <c r="E156" s="173">
        <v>1000</v>
      </c>
      <c r="F156" s="127">
        <f t="shared" si="7"/>
        <v>1</v>
      </c>
    </row>
    <row r="157" spans="1:6" ht="15.75" customHeight="1">
      <c r="A157" s="161">
        <v>614420</v>
      </c>
      <c r="B157" s="15" t="s">
        <v>209</v>
      </c>
      <c r="C157" s="16">
        <f>ABS(C158)</f>
        <v>365000</v>
      </c>
      <c r="D157" s="16">
        <f>ABS(D158)</f>
        <v>278063</v>
      </c>
      <c r="E157" s="16">
        <f>ABS(E158)</f>
        <v>365000</v>
      </c>
      <c r="F157" s="17">
        <f aca="true" t="shared" si="8" ref="F157:F168">E157/C157</f>
        <v>1</v>
      </c>
    </row>
    <row r="158" spans="1:14" ht="15.75" customHeight="1">
      <c r="A158" s="121">
        <v>614429</v>
      </c>
      <c r="B158" s="30" t="s">
        <v>210</v>
      </c>
      <c r="C158" s="21">
        <v>365000</v>
      </c>
      <c r="D158" s="21">
        <v>278063</v>
      </c>
      <c r="E158" s="21">
        <v>365000</v>
      </c>
      <c r="F158" s="120">
        <f t="shared" si="8"/>
        <v>1</v>
      </c>
      <c r="N158" s="129"/>
    </row>
    <row r="159" spans="1:6" ht="15.75" customHeight="1">
      <c r="A159" s="159">
        <v>614500</v>
      </c>
      <c r="B159" s="89" t="s">
        <v>211</v>
      </c>
      <c r="C159" s="126">
        <f>ABS(C160)</f>
        <v>380000</v>
      </c>
      <c r="D159" s="126">
        <f>ABS(D160)</f>
        <v>245116</v>
      </c>
      <c r="E159" s="126">
        <f>ABS(E160)</f>
        <v>380000</v>
      </c>
      <c r="F159" s="127">
        <f t="shared" si="8"/>
        <v>1</v>
      </c>
    </row>
    <row r="160" spans="1:6" ht="15.75" customHeight="1">
      <c r="A160" s="161">
        <v>614510</v>
      </c>
      <c r="B160" s="64" t="s">
        <v>211</v>
      </c>
      <c r="C160" s="16">
        <f>ABS(C161+C162)</f>
        <v>380000</v>
      </c>
      <c r="D160" s="16">
        <f>ABS(D161+D162)</f>
        <v>245116</v>
      </c>
      <c r="E160" s="16">
        <f>ABS(E161+E162)</f>
        <v>380000</v>
      </c>
      <c r="F160" s="174">
        <f t="shared" si="8"/>
        <v>1</v>
      </c>
    </row>
    <row r="161" spans="1:6" ht="15.75" customHeight="1">
      <c r="A161" s="121">
        <v>614511</v>
      </c>
      <c r="B161" s="31" t="s">
        <v>212</v>
      </c>
      <c r="C161" s="21">
        <v>360000</v>
      </c>
      <c r="D161" s="21">
        <v>217420</v>
      </c>
      <c r="E161" s="21">
        <v>360000</v>
      </c>
      <c r="F161" s="174">
        <f t="shared" si="8"/>
        <v>1</v>
      </c>
    </row>
    <row r="162" spans="1:6" ht="15.75" customHeight="1">
      <c r="A162" s="121">
        <v>614514</v>
      </c>
      <c r="B162" s="31" t="s">
        <v>263</v>
      </c>
      <c r="C162" s="21">
        <v>20000</v>
      </c>
      <c r="D162" s="21">
        <v>27696</v>
      </c>
      <c r="E162" s="21">
        <v>20000</v>
      </c>
      <c r="F162" s="174">
        <f t="shared" si="8"/>
        <v>1</v>
      </c>
    </row>
    <row r="163" spans="1:6" ht="15.75" customHeight="1">
      <c r="A163" s="159">
        <v>614800</v>
      </c>
      <c r="B163" s="89" t="s">
        <v>213</v>
      </c>
      <c r="C163" s="126">
        <f>ABS(C164)</f>
        <v>20000</v>
      </c>
      <c r="D163" s="126">
        <f>ABS(D164)</f>
        <v>38444</v>
      </c>
      <c r="E163" s="126">
        <f>ABS(E164)</f>
        <v>25000</v>
      </c>
      <c r="F163" s="127">
        <f t="shared" si="8"/>
        <v>1.25</v>
      </c>
    </row>
    <row r="164" spans="1:6" ht="15.75" customHeight="1">
      <c r="A164" s="161">
        <v>614810</v>
      </c>
      <c r="B164" s="64" t="s">
        <v>213</v>
      </c>
      <c r="C164" s="16">
        <f>ABS(C165+C166)</f>
        <v>20000</v>
      </c>
      <c r="D164" s="16">
        <f>ABS(D165+D166)</f>
        <v>38444</v>
      </c>
      <c r="E164" s="16">
        <f>ABS(E165+E166)</f>
        <v>25000</v>
      </c>
      <c r="F164" s="174">
        <f t="shared" si="8"/>
        <v>1.25</v>
      </c>
    </row>
    <row r="165" spans="1:6" ht="15.75" customHeight="1">
      <c r="A165" s="121">
        <v>614811</v>
      </c>
      <c r="B165" s="31" t="s">
        <v>214</v>
      </c>
      <c r="C165" s="21">
        <v>10000</v>
      </c>
      <c r="D165" s="21">
        <v>12345</v>
      </c>
      <c r="E165" s="21">
        <v>10000</v>
      </c>
      <c r="F165" s="174">
        <v>0</v>
      </c>
    </row>
    <row r="166" spans="1:6" ht="15.75" customHeight="1">
      <c r="A166" s="121">
        <v>614817</v>
      </c>
      <c r="B166" s="31" t="s">
        <v>215</v>
      </c>
      <c r="C166" s="21">
        <v>10000</v>
      </c>
      <c r="D166" s="21">
        <v>26099</v>
      </c>
      <c r="E166" s="21">
        <v>15000</v>
      </c>
      <c r="F166" s="174">
        <f t="shared" si="8"/>
        <v>1.5</v>
      </c>
    </row>
    <row r="167" spans="1:6" ht="15.75" customHeight="1">
      <c r="A167" s="168">
        <v>616000</v>
      </c>
      <c r="B167" s="23" t="s">
        <v>216</v>
      </c>
      <c r="C167" s="24">
        <f>ABS(C168+C171)</f>
        <v>165500</v>
      </c>
      <c r="D167" s="24">
        <f>ABS(D168+D171)</f>
        <v>202200</v>
      </c>
      <c r="E167" s="24">
        <f>ABS(E168+E171)</f>
        <v>320500</v>
      </c>
      <c r="F167" s="138">
        <f t="shared" si="8"/>
        <v>1.9365558912386707</v>
      </c>
    </row>
    <row r="168" spans="1:6" ht="15.75" customHeight="1">
      <c r="A168" s="159">
        <v>616200</v>
      </c>
      <c r="B168" s="125" t="s">
        <v>217</v>
      </c>
      <c r="C168" s="126">
        <f aca="true" t="shared" si="9" ref="C168:E169">ABS(C169)</f>
        <v>50000</v>
      </c>
      <c r="D168" s="126">
        <f t="shared" si="9"/>
        <v>22200</v>
      </c>
      <c r="E168" s="126">
        <f t="shared" si="9"/>
        <v>50000</v>
      </c>
      <c r="F168" s="127">
        <f t="shared" si="8"/>
        <v>1</v>
      </c>
    </row>
    <row r="169" spans="1:6" ht="15.75" customHeight="1">
      <c r="A169" s="161">
        <v>616210</v>
      </c>
      <c r="B169" s="15" t="s">
        <v>217</v>
      </c>
      <c r="C169" s="16">
        <f t="shared" si="9"/>
        <v>50000</v>
      </c>
      <c r="D169" s="16">
        <f t="shared" si="9"/>
        <v>22200</v>
      </c>
      <c r="E169" s="16">
        <f t="shared" si="9"/>
        <v>50000</v>
      </c>
      <c r="F169" s="17">
        <f>E169/C169</f>
        <v>1</v>
      </c>
    </row>
    <row r="170" spans="1:6" ht="15.75" customHeight="1">
      <c r="A170" s="121">
        <v>616219</v>
      </c>
      <c r="B170" s="30" t="s">
        <v>218</v>
      </c>
      <c r="C170" s="21">
        <v>50000</v>
      </c>
      <c r="D170" s="21">
        <v>22200</v>
      </c>
      <c r="E170" s="21">
        <v>50000</v>
      </c>
      <c r="F170" s="17">
        <f aca="true" t="shared" si="10" ref="F170:F175">E170/C170</f>
        <v>1</v>
      </c>
    </row>
    <row r="171" spans="1:6" ht="15.75" customHeight="1">
      <c r="A171" s="159">
        <v>616300</v>
      </c>
      <c r="B171" s="125" t="s">
        <v>219</v>
      </c>
      <c r="C171" s="126">
        <f>ABS(C172)</f>
        <v>115500</v>
      </c>
      <c r="D171" s="126">
        <f>ABS(D172)</f>
        <v>180000</v>
      </c>
      <c r="E171" s="126">
        <f>ABS(E172)</f>
        <v>270500</v>
      </c>
      <c r="F171" s="127">
        <f t="shared" si="10"/>
        <v>2.341991341991342</v>
      </c>
    </row>
    <row r="172" spans="1:6" ht="15.75" customHeight="1">
      <c r="A172" s="161">
        <v>616330</v>
      </c>
      <c r="B172" s="15" t="s">
        <v>220</v>
      </c>
      <c r="C172" s="16">
        <f>ABS(C173+C174)</f>
        <v>115500</v>
      </c>
      <c r="D172" s="16">
        <f>ABS(D173+D174)</f>
        <v>180000</v>
      </c>
      <c r="E172" s="16">
        <f>ABS(E173+E174)</f>
        <v>270500</v>
      </c>
      <c r="F172" s="17">
        <f t="shared" si="10"/>
        <v>2.341991341991342</v>
      </c>
    </row>
    <row r="173" spans="1:6" ht="27" customHeight="1">
      <c r="A173" s="121">
        <v>616332</v>
      </c>
      <c r="B173" s="30" t="s">
        <v>221</v>
      </c>
      <c r="C173" s="21">
        <v>115000</v>
      </c>
      <c r="D173" s="21">
        <v>179980</v>
      </c>
      <c r="E173" s="21">
        <v>270000</v>
      </c>
      <c r="F173" s="17">
        <f t="shared" si="10"/>
        <v>2.347826086956522</v>
      </c>
    </row>
    <row r="174" spans="1:6" ht="27" customHeight="1">
      <c r="A174" s="121">
        <v>616333</v>
      </c>
      <c r="B174" s="30" t="s">
        <v>222</v>
      </c>
      <c r="C174" s="21">
        <v>500</v>
      </c>
      <c r="D174" s="21">
        <v>20</v>
      </c>
      <c r="E174" s="21">
        <v>500</v>
      </c>
      <c r="F174" s="17">
        <v>0</v>
      </c>
    </row>
    <row r="175" spans="1:6" ht="15.75" customHeight="1">
      <c r="A175" s="130"/>
      <c r="B175" s="135" t="s">
        <v>223</v>
      </c>
      <c r="C175" s="134">
        <f>ABS(C5+C7)</f>
        <v>5576000</v>
      </c>
      <c r="D175" s="134">
        <f>ABS(D5+D7)</f>
        <v>4559846</v>
      </c>
      <c r="E175" s="134">
        <f>ABS(E5+E7)</f>
        <v>6017000</v>
      </c>
      <c r="F175" s="180">
        <f t="shared" si="10"/>
        <v>1.0790889526542324</v>
      </c>
    </row>
    <row r="176" spans="1:6" ht="15.75" customHeight="1">
      <c r="A176" s="130"/>
      <c r="B176" s="135"/>
      <c r="C176" s="136"/>
      <c r="D176" s="134"/>
      <c r="E176" s="136"/>
      <c r="F176" s="137"/>
    </row>
    <row r="177" spans="1:6" ht="15.75" customHeight="1">
      <c r="A177" s="170"/>
      <c r="B177" s="171" t="s">
        <v>224</v>
      </c>
      <c r="C177" s="172"/>
      <c r="D177" s="172"/>
      <c r="E177" s="172"/>
      <c r="F177" s="158"/>
    </row>
    <row r="178" spans="1:6" ht="15.75" customHeight="1">
      <c r="A178" s="168">
        <v>615000</v>
      </c>
      <c r="B178" s="23" t="s">
        <v>225</v>
      </c>
      <c r="C178" s="24">
        <f>ABS(C179+C182)</f>
        <v>890000</v>
      </c>
      <c r="D178" s="24">
        <f>ABS(D179+D182)</f>
        <v>304956</v>
      </c>
      <c r="E178" s="24">
        <f>ABS(E179+E182)</f>
        <v>650000</v>
      </c>
      <c r="F178" s="13">
        <f aca="true" t="shared" si="11" ref="F178:F186">E178/C178</f>
        <v>0.7303370786516854</v>
      </c>
    </row>
    <row r="179" spans="1:6" ht="15.75" customHeight="1">
      <c r="A179" s="159">
        <v>615300</v>
      </c>
      <c r="B179" s="125" t="s">
        <v>226</v>
      </c>
      <c r="C179" s="126">
        <f aca="true" t="shared" si="12" ref="C179:E180">ABS(C180)</f>
        <v>90000</v>
      </c>
      <c r="D179" s="126">
        <f t="shared" si="12"/>
        <v>62139</v>
      </c>
      <c r="E179" s="126">
        <f t="shared" si="12"/>
        <v>150000</v>
      </c>
      <c r="F179" s="133">
        <f t="shared" si="11"/>
        <v>1.6666666666666667</v>
      </c>
    </row>
    <row r="180" spans="1:7" ht="15.75" customHeight="1">
      <c r="A180" s="161">
        <v>615310</v>
      </c>
      <c r="B180" s="139" t="s">
        <v>226</v>
      </c>
      <c r="C180" s="28">
        <f t="shared" si="12"/>
        <v>90000</v>
      </c>
      <c r="D180" s="28">
        <f t="shared" si="12"/>
        <v>62139</v>
      </c>
      <c r="E180" s="28">
        <f t="shared" si="12"/>
        <v>150000</v>
      </c>
      <c r="F180" s="17">
        <f t="shared" si="11"/>
        <v>1.6666666666666667</v>
      </c>
      <c r="G180" s="142"/>
    </row>
    <row r="181" spans="1:6" ht="15.75" customHeight="1">
      <c r="A181" s="121">
        <v>615311</v>
      </c>
      <c r="B181" s="139" t="s">
        <v>226</v>
      </c>
      <c r="C181" s="21">
        <v>90000</v>
      </c>
      <c r="D181" s="21">
        <v>62139</v>
      </c>
      <c r="E181" s="21">
        <v>150000</v>
      </c>
      <c r="F181" s="120">
        <f t="shared" si="11"/>
        <v>1.6666666666666667</v>
      </c>
    </row>
    <row r="182" spans="1:6" ht="15.75" customHeight="1">
      <c r="A182" s="159">
        <v>615400</v>
      </c>
      <c r="B182" s="141" t="s">
        <v>228</v>
      </c>
      <c r="C182" s="126">
        <f aca="true" t="shared" si="13" ref="C182:E183">ABS(C183)</f>
        <v>800000</v>
      </c>
      <c r="D182" s="126">
        <f t="shared" si="13"/>
        <v>242817</v>
      </c>
      <c r="E182" s="126">
        <f t="shared" si="13"/>
        <v>500000</v>
      </c>
      <c r="F182" s="127">
        <f t="shared" si="11"/>
        <v>0.625</v>
      </c>
    </row>
    <row r="183" spans="1:6" ht="15.75" customHeight="1">
      <c r="A183" s="161">
        <v>615410</v>
      </c>
      <c r="B183" s="140" t="s">
        <v>228</v>
      </c>
      <c r="C183" s="29">
        <f t="shared" si="13"/>
        <v>800000</v>
      </c>
      <c r="D183" s="29">
        <f t="shared" si="13"/>
        <v>242817</v>
      </c>
      <c r="E183" s="29">
        <f t="shared" si="13"/>
        <v>500000</v>
      </c>
      <c r="F183" s="17">
        <f t="shared" si="11"/>
        <v>0.625</v>
      </c>
    </row>
    <row r="184" spans="1:6" ht="15.75" customHeight="1">
      <c r="A184" s="121">
        <v>615411</v>
      </c>
      <c r="B184" s="32" t="s">
        <v>227</v>
      </c>
      <c r="C184" s="21">
        <v>800000</v>
      </c>
      <c r="D184" s="21">
        <v>242817</v>
      </c>
      <c r="E184" s="21">
        <v>500000</v>
      </c>
      <c r="F184" s="120">
        <f t="shared" si="11"/>
        <v>0.625</v>
      </c>
    </row>
    <row r="185" spans="1:6" ht="15.75" customHeight="1">
      <c r="A185" s="168">
        <v>800000</v>
      </c>
      <c r="B185" s="155" t="s">
        <v>8</v>
      </c>
      <c r="C185" s="24">
        <f>ABS(C186)</f>
        <v>4529000</v>
      </c>
      <c r="D185" s="24">
        <f>ABS(D186)</f>
        <v>1457620</v>
      </c>
      <c r="E185" s="24">
        <f>ABS(E186)</f>
        <v>2883000</v>
      </c>
      <c r="F185" s="145">
        <f t="shared" si="11"/>
        <v>0.6365643629940384</v>
      </c>
    </row>
    <row r="186" spans="1:7" ht="15.75" customHeight="1">
      <c r="A186" s="168">
        <v>820000</v>
      </c>
      <c r="B186" s="155" t="s">
        <v>8</v>
      </c>
      <c r="C186" s="24">
        <f>ABS(C187+C215)</f>
        <v>4529000</v>
      </c>
      <c r="D186" s="24">
        <f>ABS(D187+D215)</f>
        <v>1457620</v>
      </c>
      <c r="E186" s="24">
        <f>ABS(E187+E215)</f>
        <v>2883000</v>
      </c>
      <c r="F186" s="145">
        <f t="shared" si="11"/>
        <v>0.6365643629940384</v>
      </c>
      <c r="G186" s="55"/>
    </row>
    <row r="187" spans="1:7" ht="15.75" customHeight="1">
      <c r="A187" s="168">
        <v>821000</v>
      </c>
      <c r="B187" s="23" t="s">
        <v>229</v>
      </c>
      <c r="C187" s="24">
        <f>ABS(C188+C191+C201+C209+C212)</f>
        <v>3979000</v>
      </c>
      <c r="D187" s="24">
        <f>ABS(D188+D191+D201+D209+D212)</f>
        <v>1236504</v>
      </c>
      <c r="E187" s="24">
        <f>ABS(E188+E191+E201+E209+E212)</f>
        <v>2433000</v>
      </c>
      <c r="F187" s="13">
        <f aca="true" t="shared" si="14" ref="F187:F199">E187/C187</f>
        <v>0.6114601658708219</v>
      </c>
      <c r="G187" s="143"/>
    </row>
    <row r="188" spans="1:7" ht="15.75" customHeight="1">
      <c r="A188" s="84">
        <v>821100</v>
      </c>
      <c r="B188" s="131" t="s">
        <v>230</v>
      </c>
      <c r="C188" s="132">
        <f aca="true" t="shared" si="15" ref="C188:E189">ABS(C189)</f>
        <v>50000</v>
      </c>
      <c r="D188" s="132">
        <f t="shared" si="15"/>
        <v>0</v>
      </c>
      <c r="E188" s="132">
        <f t="shared" si="15"/>
        <v>50000</v>
      </c>
      <c r="F188" s="133">
        <f t="shared" si="14"/>
        <v>1</v>
      </c>
      <c r="G188" s="143"/>
    </row>
    <row r="189" spans="1:6" ht="15.75" customHeight="1">
      <c r="A189" s="25">
        <v>821110</v>
      </c>
      <c r="B189" s="117" t="s">
        <v>264</v>
      </c>
      <c r="C189" s="27">
        <f t="shared" si="15"/>
        <v>50000</v>
      </c>
      <c r="D189" s="27">
        <f t="shared" si="15"/>
        <v>0</v>
      </c>
      <c r="E189" s="27">
        <f t="shared" si="15"/>
        <v>50000</v>
      </c>
      <c r="F189" s="115">
        <f t="shared" si="14"/>
        <v>1</v>
      </c>
    </row>
    <row r="190" spans="1:6" ht="15.75" customHeight="1">
      <c r="A190" s="169">
        <v>821111</v>
      </c>
      <c r="B190" s="68" t="s">
        <v>231</v>
      </c>
      <c r="C190" s="144">
        <v>50000</v>
      </c>
      <c r="D190" s="144">
        <v>0</v>
      </c>
      <c r="E190" s="144">
        <v>50000</v>
      </c>
      <c r="F190" s="115">
        <f t="shared" si="14"/>
        <v>1</v>
      </c>
    </row>
    <row r="191" spans="1:6" ht="15.75" customHeight="1">
      <c r="A191" s="84">
        <v>821200</v>
      </c>
      <c r="B191" s="131" t="s">
        <v>232</v>
      </c>
      <c r="C191" s="132">
        <f>ABS(C192)</f>
        <v>3670000</v>
      </c>
      <c r="D191" s="132">
        <f>ABS(D192)</f>
        <v>1115555</v>
      </c>
      <c r="E191" s="132">
        <f>ABS(E192)</f>
        <v>2120000</v>
      </c>
      <c r="F191" s="133">
        <f t="shared" si="14"/>
        <v>0.5776566757493188</v>
      </c>
    </row>
    <row r="192" spans="1:6" ht="15.75" customHeight="1">
      <c r="A192" s="25">
        <v>821220</v>
      </c>
      <c r="B192" s="26" t="s">
        <v>233</v>
      </c>
      <c r="C192" s="27">
        <f>ABS(C193+C194+C195+C196+C197+C198+C199+C200)</f>
        <v>3670000</v>
      </c>
      <c r="D192" s="27">
        <f>ABS(D193+D194+D195+D196+D197+D198+D199+D200)</f>
        <v>1115555</v>
      </c>
      <c r="E192" s="27">
        <f>ABS(E193+E194+E195+E196+E197+E198+E199+E200)</f>
        <v>2120000</v>
      </c>
      <c r="F192" s="149">
        <f t="shared" si="14"/>
        <v>0.5776566757493188</v>
      </c>
    </row>
    <row r="193" spans="1:6" ht="15.75" customHeight="1">
      <c r="A193" s="169">
        <v>821221</v>
      </c>
      <c r="B193" s="68" t="s">
        <v>286</v>
      </c>
      <c r="C193" s="144">
        <v>50000</v>
      </c>
      <c r="D193" s="144">
        <v>7002</v>
      </c>
      <c r="E193" s="144">
        <v>50000</v>
      </c>
      <c r="F193" s="149">
        <f t="shared" si="14"/>
        <v>1</v>
      </c>
    </row>
    <row r="194" spans="1:6" ht="15.75" customHeight="1">
      <c r="A194" s="169">
        <v>821222</v>
      </c>
      <c r="B194" s="68" t="s">
        <v>289</v>
      </c>
      <c r="C194" s="144">
        <v>700000</v>
      </c>
      <c r="D194" s="144">
        <v>248581</v>
      </c>
      <c r="E194" s="144">
        <v>700000</v>
      </c>
      <c r="F194" s="149">
        <f t="shared" si="14"/>
        <v>1</v>
      </c>
    </row>
    <row r="195" spans="1:6" ht="15.75" customHeight="1">
      <c r="A195" s="169">
        <v>821223</v>
      </c>
      <c r="B195" s="68" t="s">
        <v>322</v>
      </c>
      <c r="C195" s="144">
        <v>400000</v>
      </c>
      <c r="D195" s="144">
        <v>0</v>
      </c>
      <c r="E195" s="144">
        <v>500000</v>
      </c>
      <c r="F195" s="149">
        <v>0</v>
      </c>
    </row>
    <row r="196" spans="1:6" ht="15.75" customHeight="1">
      <c r="A196" s="169">
        <v>821224</v>
      </c>
      <c r="B196" s="68" t="s">
        <v>234</v>
      </c>
      <c r="C196" s="144">
        <v>300000</v>
      </c>
      <c r="D196" s="144">
        <v>241480</v>
      </c>
      <c r="E196" s="144">
        <v>300000</v>
      </c>
      <c r="F196" s="149">
        <f t="shared" si="14"/>
        <v>1</v>
      </c>
    </row>
    <row r="197" spans="1:6" ht="15.75" customHeight="1">
      <c r="A197" s="169">
        <v>821225</v>
      </c>
      <c r="B197" s="68" t="s">
        <v>306</v>
      </c>
      <c r="C197" s="144">
        <v>250000</v>
      </c>
      <c r="D197" s="144">
        <v>141167</v>
      </c>
      <c r="E197" s="144">
        <v>100000</v>
      </c>
      <c r="F197" s="149">
        <f t="shared" si="14"/>
        <v>0.4</v>
      </c>
    </row>
    <row r="198" spans="1:6" ht="15.75" customHeight="1">
      <c r="A198" s="169">
        <v>821227</v>
      </c>
      <c r="B198" s="68" t="s">
        <v>323</v>
      </c>
      <c r="C198" s="144">
        <v>235000</v>
      </c>
      <c r="D198" s="144">
        <v>206710</v>
      </c>
      <c r="E198" s="144">
        <v>235000</v>
      </c>
      <c r="F198" s="149">
        <f t="shared" si="14"/>
        <v>1</v>
      </c>
    </row>
    <row r="199" spans="1:6" ht="15.75" customHeight="1">
      <c r="A199" s="169">
        <v>821228</v>
      </c>
      <c r="B199" s="68" t="s">
        <v>235</v>
      </c>
      <c r="C199" s="144">
        <v>35000</v>
      </c>
      <c r="D199" s="144">
        <v>0</v>
      </c>
      <c r="E199" s="144">
        <v>35000</v>
      </c>
      <c r="F199" s="149">
        <f t="shared" si="14"/>
        <v>1</v>
      </c>
    </row>
    <row r="200" spans="1:6" ht="15.75" customHeight="1">
      <c r="A200" s="169">
        <v>821229</v>
      </c>
      <c r="B200" s="68" t="s">
        <v>320</v>
      </c>
      <c r="C200" s="144">
        <v>1700000</v>
      </c>
      <c r="D200" s="144">
        <v>270615</v>
      </c>
      <c r="E200" s="144">
        <v>200000</v>
      </c>
      <c r="F200" s="149">
        <v>0</v>
      </c>
    </row>
    <row r="201" spans="1:6" ht="15.75" customHeight="1">
      <c r="A201" s="159">
        <v>821300</v>
      </c>
      <c r="B201" s="125" t="s">
        <v>9</v>
      </c>
      <c r="C201" s="126">
        <f>ABS(C202+C205+C207)</f>
        <v>129000</v>
      </c>
      <c r="D201" s="126">
        <f>ABS(D202+D205+D207)</f>
        <v>22992</v>
      </c>
      <c r="E201" s="126">
        <f>ABS(E202+E205+E207)</f>
        <v>133000</v>
      </c>
      <c r="F201" s="127">
        <f aca="true" t="shared" si="16" ref="F201:F223">E201/C201</f>
        <v>1.0310077519379846</v>
      </c>
    </row>
    <row r="202" spans="1:6" ht="15.75" customHeight="1">
      <c r="A202" s="161">
        <v>821310</v>
      </c>
      <c r="B202" s="15" t="s">
        <v>236</v>
      </c>
      <c r="C202" s="16">
        <f>ABS(C203+C204)</f>
        <v>37000</v>
      </c>
      <c r="D202" s="16">
        <f>ABS(D203+D204)</f>
        <v>17588</v>
      </c>
      <c r="E202" s="16">
        <f>ABS(E203+E204)</f>
        <v>37000</v>
      </c>
      <c r="F202" s="174">
        <f t="shared" si="16"/>
        <v>1</v>
      </c>
    </row>
    <row r="203" spans="1:6" ht="15.75" customHeight="1">
      <c r="A203" s="121">
        <v>821311</v>
      </c>
      <c r="B203" s="30" t="s">
        <v>237</v>
      </c>
      <c r="C203" s="21">
        <v>7000</v>
      </c>
      <c r="D203" s="21">
        <v>2048</v>
      </c>
      <c r="E203" s="21">
        <v>7000</v>
      </c>
      <c r="F203" s="174">
        <f t="shared" si="16"/>
        <v>1</v>
      </c>
    </row>
    <row r="204" spans="1:6" ht="15.75" customHeight="1">
      <c r="A204" s="121">
        <v>821312</v>
      </c>
      <c r="B204" s="30" t="s">
        <v>238</v>
      </c>
      <c r="C204" s="21">
        <v>30000</v>
      </c>
      <c r="D204" s="21">
        <v>15540</v>
      </c>
      <c r="E204" s="21">
        <v>30000</v>
      </c>
      <c r="F204" s="174">
        <f t="shared" si="16"/>
        <v>1</v>
      </c>
    </row>
    <row r="205" spans="1:6" ht="15.75" customHeight="1">
      <c r="A205" s="161">
        <v>821320</v>
      </c>
      <c r="B205" s="15" t="s">
        <v>277</v>
      </c>
      <c r="C205" s="21">
        <f>C206</f>
        <v>80000</v>
      </c>
      <c r="D205" s="21">
        <v>0</v>
      </c>
      <c r="E205" s="21">
        <f>E206</f>
        <v>85000</v>
      </c>
      <c r="F205" s="174">
        <f t="shared" si="16"/>
        <v>1.0625</v>
      </c>
    </row>
    <row r="206" spans="1:6" ht="15.75" customHeight="1">
      <c r="A206" s="121">
        <v>821321</v>
      </c>
      <c r="B206" s="30" t="s">
        <v>278</v>
      </c>
      <c r="C206" s="21">
        <v>80000</v>
      </c>
      <c r="D206" s="21">
        <v>0</v>
      </c>
      <c r="E206" s="21">
        <v>85000</v>
      </c>
      <c r="F206" s="174">
        <f t="shared" si="16"/>
        <v>1.0625</v>
      </c>
    </row>
    <row r="207" spans="1:6" ht="15.75" customHeight="1">
      <c r="A207" s="161">
        <v>821340</v>
      </c>
      <c r="B207" s="15" t="s">
        <v>287</v>
      </c>
      <c r="C207" s="16">
        <f>ABS(C208)</f>
        <v>12000</v>
      </c>
      <c r="D207" s="16">
        <f>ABS(D208)</f>
        <v>5404</v>
      </c>
      <c r="E207" s="16">
        <f>ABS(E208)</f>
        <v>11000</v>
      </c>
      <c r="F207" s="174">
        <f t="shared" si="16"/>
        <v>0.9166666666666666</v>
      </c>
    </row>
    <row r="208" spans="1:6" ht="15.75" customHeight="1">
      <c r="A208" s="121">
        <v>821341</v>
      </c>
      <c r="B208" s="30" t="s">
        <v>288</v>
      </c>
      <c r="C208" s="21">
        <v>12000</v>
      </c>
      <c r="D208" s="21">
        <v>5404</v>
      </c>
      <c r="E208" s="21">
        <v>11000</v>
      </c>
      <c r="F208" s="174">
        <f t="shared" si="16"/>
        <v>0.9166666666666666</v>
      </c>
    </row>
    <row r="209" spans="1:6" ht="15.75" customHeight="1">
      <c r="A209" s="159">
        <v>821500</v>
      </c>
      <c r="B209" s="125" t="s">
        <v>241</v>
      </c>
      <c r="C209" s="126">
        <f aca="true" t="shared" si="17" ref="C209:E210">ABS(C210)</f>
        <v>50000</v>
      </c>
      <c r="D209" s="126">
        <f t="shared" si="17"/>
        <v>8892</v>
      </c>
      <c r="E209" s="126">
        <f t="shared" si="17"/>
        <v>50000</v>
      </c>
      <c r="F209" s="127">
        <f t="shared" si="16"/>
        <v>1</v>
      </c>
    </row>
    <row r="210" spans="1:6" ht="15.75" customHeight="1">
      <c r="A210" s="161">
        <v>821520</v>
      </c>
      <c r="B210" s="140" t="s">
        <v>239</v>
      </c>
      <c r="C210" s="16">
        <f t="shared" si="17"/>
        <v>50000</v>
      </c>
      <c r="D210" s="16">
        <f t="shared" si="17"/>
        <v>8892</v>
      </c>
      <c r="E210" s="16">
        <f t="shared" si="17"/>
        <v>50000</v>
      </c>
      <c r="F210" s="17">
        <f t="shared" si="16"/>
        <v>1</v>
      </c>
    </row>
    <row r="211" spans="1:6" ht="15.75" customHeight="1">
      <c r="A211" s="121">
        <v>821521</v>
      </c>
      <c r="B211" s="32" t="s">
        <v>240</v>
      </c>
      <c r="C211" s="21">
        <v>50000</v>
      </c>
      <c r="D211" s="21">
        <v>8892</v>
      </c>
      <c r="E211" s="21">
        <v>50000</v>
      </c>
      <c r="F211" s="120">
        <f t="shared" si="16"/>
        <v>1</v>
      </c>
    </row>
    <row r="212" spans="1:6" ht="15.75" customHeight="1">
      <c r="A212" s="159">
        <v>821600</v>
      </c>
      <c r="B212" s="125" t="s">
        <v>10</v>
      </c>
      <c r="C212" s="126">
        <f aca="true" t="shared" si="18" ref="C212:E213">ABS(C213)</f>
        <v>80000</v>
      </c>
      <c r="D212" s="126">
        <f t="shared" si="18"/>
        <v>89065</v>
      </c>
      <c r="E212" s="126">
        <f t="shared" si="18"/>
        <v>80000</v>
      </c>
      <c r="F212" s="177">
        <f t="shared" si="16"/>
        <v>1</v>
      </c>
    </row>
    <row r="213" spans="1:6" ht="15.75" customHeight="1">
      <c r="A213" s="161">
        <v>821610</v>
      </c>
      <c r="B213" s="139" t="s">
        <v>242</v>
      </c>
      <c r="C213" s="16">
        <f t="shared" si="18"/>
        <v>80000</v>
      </c>
      <c r="D213" s="16">
        <f t="shared" si="18"/>
        <v>89065</v>
      </c>
      <c r="E213" s="16">
        <f t="shared" si="18"/>
        <v>80000</v>
      </c>
      <c r="F213" s="120">
        <f t="shared" si="16"/>
        <v>1</v>
      </c>
    </row>
    <row r="214" spans="1:6" ht="15.75" customHeight="1">
      <c r="A214" s="121">
        <v>821614</v>
      </c>
      <c r="B214" s="30" t="s">
        <v>268</v>
      </c>
      <c r="C214" s="21">
        <v>80000</v>
      </c>
      <c r="D214" s="21">
        <v>89065</v>
      </c>
      <c r="E214" s="21">
        <v>80000</v>
      </c>
      <c r="F214" s="120">
        <f t="shared" si="16"/>
        <v>1</v>
      </c>
    </row>
    <row r="215" spans="1:6" ht="15.75" customHeight="1">
      <c r="A215" s="168">
        <v>823000</v>
      </c>
      <c r="B215" s="23" t="s">
        <v>243</v>
      </c>
      <c r="C215" s="24">
        <f>ABS(C216+C219)</f>
        <v>550000</v>
      </c>
      <c r="D215" s="24">
        <f>ABS(D216+D219)</f>
        <v>221116</v>
      </c>
      <c r="E215" s="24">
        <f>ABS(E216+E219)</f>
        <v>450000</v>
      </c>
      <c r="F215" s="13">
        <f t="shared" si="16"/>
        <v>0.8181818181818182</v>
      </c>
    </row>
    <row r="216" spans="1:6" ht="15.75" customHeight="1">
      <c r="A216" s="193">
        <v>823200</v>
      </c>
      <c r="B216" s="194" t="s">
        <v>316</v>
      </c>
      <c r="C216" s="195">
        <f aca="true" t="shared" si="19" ref="C216:E217">ABS(C217)</f>
        <v>50000</v>
      </c>
      <c r="D216" s="195">
        <f t="shared" si="19"/>
        <v>20385</v>
      </c>
      <c r="E216" s="195">
        <f t="shared" si="19"/>
        <v>50000</v>
      </c>
      <c r="F216" s="13">
        <v>0</v>
      </c>
    </row>
    <row r="217" spans="1:6" ht="15.75" customHeight="1">
      <c r="A217" s="188">
        <v>823210</v>
      </c>
      <c r="B217" s="196" t="s">
        <v>315</v>
      </c>
      <c r="C217" s="197">
        <f t="shared" si="19"/>
        <v>50000</v>
      </c>
      <c r="D217" s="197">
        <f t="shared" si="19"/>
        <v>20385</v>
      </c>
      <c r="E217" s="197">
        <f t="shared" si="19"/>
        <v>50000</v>
      </c>
      <c r="F217" s="13">
        <v>0</v>
      </c>
    </row>
    <row r="218" spans="1:6" ht="15.75" customHeight="1">
      <c r="A218" s="188">
        <v>823212</v>
      </c>
      <c r="B218" s="196" t="s">
        <v>315</v>
      </c>
      <c r="C218" s="197">
        <v>50000</v>
      </c>
      <c r="D218" s="197">
        <v>20385</v>
      </c>
      <c r="E218" s="197">
        <v>50000</v>
      </c>
      <c r="F218" s="13">
        <v>0</v>
      </c>
    </row>
    <row r="219" spans="1:6" ht="15.75" customHeight="1">
      <c r="A219" s="146">
        <v>823300</v>
      </c>
      <c r="B219" s="147" t="s">
        <v>244</v>
      </c>
      <c r="C219" s="148">
        <f aca="true" t="shared" si="20" ref="C219:E220">ABS(C220)</f>
        <v>500000</v>
      </c>
      <c r="D219" s="148">
        <f t="shared" si="20"/>
        <v>200731</v>
      </c>
      <c r="E219" s="148">
        <f t="shared" si="20"/>
        <v>400000</v>
      </c>
      <c r="F219" s="133">
        <f t="shared" si="16"/>
        <v>0.8</v>
      </c>
    </row>
    <row r="220" spans="1:6" ht="15.75" customHeight="1">
      <c r="A220" s="150">
        <v>823330</v>
      </c>
      <c r="B220" s="152" t="s">
        <v>246</v>
      </c>
      <c r="C220" s="151">
        <f t="shared" si="20"/>
        <v>500000</v>
      </c>
      <c r="D220" s="151">
        <f t="shared" si="20"/>
        <v>200731</v>
      </c>
      <c r="E220" s="151">
        <f t="shared" si="20"/>
        <v>400000</v>
      </c>
      <c r="F220" s="115">
        <f t="shared" si="16"/>
        <v>0.8</v>
      </c>
    </row>
    <row r="221" spans="1:6" ht="15.75" customHeight="1">
      <c r="A221" s="167">
        <v>823332</v>
      </c>
      <c r="B221" s="152" t="s">
        <v>265</v>
      </c>
      <c r="C221" s="153">
        <v>500000</v>
      </c>
      <c r="D221" s="153">
        <v>200731</v>
      </c>
      <c r="E221" s="153">
        <v>400000</v>
      </c>
      <c r="F221" s="115">
        <f t="shared" si="16"/>
        <v>0.8</v>
      </c>
    </row>
    <row r="222" spans="1:9" ht="15.75" customHeight="1">
      <c r="A222" s="156"/>
      <c r="B222" s="154" t="s">
        <v>245</v>
      </c>
      <c r="C222" s="157">
        <f>ABS(C185+C178)</f>
        <v>5419000</v>
      </c>
      <c r="D222" s="157">
        <f>ABS(D185+D178)</f>
        <v>1762576</v>
      </c>
      <c r="E222" s="157">
        <f>ABS(E185+E178)</f>
        <v>3533000</v>
      </c>
      <c r="F222" s="178">
        <f t="shared" si="16"/>
        <v>0.6519653072522605</v>
      </c>
      <c r="I222" s="63"/>
    </row>
    <row r="223" spans="1:6" ht="15.75" customHeight="1" thickBot="1">
      <c r="A223" s="217" t="s">
        <v>11</v>
      </c>
      <c r="B223" s="218"/>
      <c r="C223" s="199">
        <f>ABS(C175+C222)</f>
        <v>10995000</v>
      </c>
      <c r="D223" s="33">
        <f>ABS(D175+D222)</f>
        <v>6322422</v>
      </c>
      <c r="E223" s="199">
        <f>ABS(E175+E222)</f>
        <v>9550000</v>
      </c>
      <c r="F223" s="179">
        <f t="shared" si="16"/>
        <v>0.8685766257389722</v>
      </c>
    </row>
    <row r="224" spans="1:6" ht="15.75" customHeight="1" thickTop="1">
      <c r="A224" s="34"/>
      <c r="F224" s="35"/>
    </row>
    <row r="225" spans="1:6" ht="15.75" customHeight="1">
      <c r="A225" s="34"/>
      <c r="E225" s="54"/>
      <c r="F225" s="36"/>
    </row>
    <row r="226" ht="15.75" customHeight="1">
      <c r="A226" s="34"/>
    </row>
    <row r="227" spans="1:5" ht="15.75" customHeight="1">
      <c r="A227" s="34"/>
      <c r="E227" s="54"/>
    </row>
    <row r="228" ht="15.75" customHeight="1">
      <c r="A228" s="34"/>
    </row>
    <row r="229" ht="15.75" customHeight="1">
      <c r="A229" s="34"/>
    </row>
    <row r="230" ht="15.75" customHeight="1">
      <c r="A230" s="34"/>
    </row>
    <row r="231" ht="15.75" customHeight="1">
      <c r="A231" s="34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</sheetData>
  <sheetProtection/>
  <mergeCells count="2">
    <mergeCell ref="A223:B223"/>
    <mergeCell ref="A1:F1"/>
  </mergeCells>
  <printOptions/>
  <pageMargins left="0.7480314960629921" right="0.7480314960629921" top="0.984251968503937" bottom="0.6692913385826772" header="0.5118110236220472" footer="0.5118110236220472"/>
  <pageSetup horizontalDpi="600" verticalDpi="600" orientation="portrait" paperSize="9" r:id="rId1"/>
  <headerFooter alignWithMargins="0">
    <oddHeader>&amp;R&amp;16N  A C R 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OPCINACITLUK</dc:creator>
  <cp:keywords/>
  <dc:description/>
  <cp:lastModifiedBy>Financije1</cp:lastModifiedBy>
  <cp:lastPrinted>2021-10-28T07:59:27Z</cp:lastPrinted>
  <dcterms:created xsi:type="dcterms:W3CDTF">2006-10-26T11:59:23Z</dcterms:created>
  <dcterms:modified xsi:type="dcterms:W3CDTF">2021-10-28T08:00:46Z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4122</vt:i4>
  </property>
</Properties>
</file>